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1\2021. január 25\"/>
    </mc:Choice>
  </mc:AlternateContent>
  <xr:revisionPtr revIDLastSave="0" documentId="13_ncr:1_{F4BC9B0A-E70E-4709-932C-002873A42592}" xr6:coauthVersionLast="46" xr6:coauthVersionMax="46" xr10:uidLastSave="{00000000-0000-0000-0000-000000000000}"/>
  <bookViews>
    <workbookView xWindow="-120" yWindow="-120" windowWidth="29040" windowHeight="15840" tabRatio="908" activeTab="14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  <definedName name="_xlnm.Print_Area" localSheetId="1">'2. melléklet'!$A$1:$J$125</definedName>
  </definedNames>
  <calcPr calcId="191029"/>
</workbook>
</file>

<file path=xl/calcChain.xml><?xml version="1.0" encoding="utf-8"?>
<calcChain xmlns="http://schemas.openxmlformats.org/spreadsheetml/2006/main">
  <c r="C38" i="37" l="1"/>
  <c r="E38" i="37"/>
  <c r="F38" i="37"/>
  <c r="D38" i="37"/>
  <c r="C11" i="32"/>
  <c r="C40" i="31"/>
  <c r="C62" i="30"/>
  <c r="D88" i="35"/>
  <c r="C72" i="35"/>
  <c r="E71" i="35"/>
  <c r="E72" i="35" s="1"/>
  <c r="D72" i="35"/>
  <c r="C23" i="32" l="1"/>
  <c r="F10" i="41" l="1"/>
  <c r="C31" i="40" l="1"/>
  <c r="C34" i="32" l="1"/>
  <c r="C57" i="41"/>
  <c r="F74" i="40"/>
  <c r="E22" i="22"/>
  <c r="E20" i="22"/>
  <c r="E25" i="22"/>
  <c r="E23" i="22"/>
  <c r="E21" i="22"/>
  <c r="C33" i="41"/>
  <c r="C33" i="35" l="1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F27" i="41"/>
  <c r="F26" i="41"/>
  <c r="F25" i="41"/>
  <c r="E24" i="41"/>
  <c r="D24" i="41"/>
  <c r="C24" i="41"/>
  <c r="F23" i="41"/>
  <c r="F22" i="41"/>
  <c r="F20" i="41"/>
  <c r="F19" i="41"/>
  <c r="F18" i="41"/>
  <c r="F17" i="41"/>
  <c r="F16" i="41"/>
  <c r="E15" i="41"/>
  <c r="E21" i="41" s="1"/>
  <c r="D15" i="41"/>
  <c r="D21" i="41" s="1"/>
  <c r="C15" i="41"/>
  <c r="C21" i="41" s="1"/>
  <c r="F14" i="41"/>
  <c r="F13" i="41"/>
  <c r="F12" i="41"/>
  <c r="F11" i="41"/>
  <c r="F9" i="41"/>
  <c r="F8" i="41"/>
  <c r="F123" i="40"/>
  <c r="E122" i="40"/>
  <c r="D122" i="40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D110" i="40"/>
  <c r="C110" i="40"/>
  <c r="F109" i="40"/>
  <c r="F108" i="40"/>
  <c r="F107" i="40"/>
  <c r="F106" i="40"/>
  <c r="E105" i="40"/>
  <c r="D105" i="40"/>
  <c r="C105" i="40"/>
  <c r="F104" i="40"/>
  <c r="F103" i="40"/>
  <c r="F102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D84" i="40"/>
  <c r="C84" i="40"/>
  <c r="F83" i="40"/>
  <c r="F82" i="40"/>
  <c r="F81" i="40"/>
  <c r="F80" i="40"/>
  <c r="F79" i="40"/>
  <c r="F78" i="40"/>
  <c r="F77" i="40"/>
  <c r="E75" i="40"/>
  <c r="D75" i="40"/>
  <c r="C75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F30" i="40"/>
  <c r="F29" i="40"/>
  <c r="F28" i="40"/>
  <c r="F27" i="40"/>
  <c r="E25" i="40"/>
  <c r="D25" i="40"/>
  <c r="C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E26" i="40" l="1"/>
  <c r="E52" i="40"/>
  <c r="E76" i="40" s="1"/>
  <c r="F89" i="40"/>
  <c r="F99" i="40"/>
  <c r="E117" i="40"/>
  <c r="E124" i="40" s="1"/>
  <c r="F122" i="40"/>
  <c r="F84" i="40"/>
  <c r="D91" i="41"/>
  <c r="D98" i="41" s="1"/>
  <c r="C117" i="40"/>
  <c r="F24" i="41"/>
  <c r="F63" i="41"/>
  <c r="E91" i="41"/>
  <c r="E98" i="41" s="1"/>
  <c r="F85" i="41"/>
  <c r="F45" i="40"/>
  <c r="F34" i="40"/>
  <c r="F75" i="40"/>
  <c r="F110" i="40"/>
  <c r="D35" i="41"/>
  <c r="D69" i="41" s="1"/>
  <c r="C35" i="41"/>
  <c r="C51" i="41" s="1"/>
  <c r="C26" i="40"/>
  <c r="F61" i="40"/>
  <c r="E100" i="40"/>
  <c r="E35" i="41"/>
  <c r="E69" i="41" s="1"/>
  <c r="F46" i="41"/>
  <c r="C68" i="41"/>
  <c r="F80" i="41"/>
  <c r="D100" i="40"/>
  <c r="F105" i="40"/>
  <c r="F113" i="40"/>
  <c r="D117" i="40"/>
  <c r="D124" i="40" s="1"/>
  <c r="D71" i="41"/>
  <c r="E68" i="41"/>
  <c r="C91" i="41"/>
  <c r="F50" i="41"/>
  <c r="F51" i="40"/>
  <c r="C52" i="40"/>
  <c r="F42" i="40"/>
  <c r="F31" i="40"/>
  <c r="F25" i="40"/>
  <c r="F21" i="41"/>
  <c r="F67" i="41"/>
  <c r="F75" i="41"/>
  <c r="F15" i="41"/>
  <c r="D51" i="41"/>
  <c r="F57" i="41"/>
  <c r="C124" i="40"/>
  <c r="F124" i="40" s="1"/>
  <c r="D26" i="40"/>
  <c r="F21" i="40"/>
  <c r="D52" i="40"/>
  <c r="C100" i="40"/>
  <c r="C71" i="41" s="1"/>
  <c r="E51" i="41" l="1"/>
  <c r="F117" i="40"/>
  <c r="F100" i="40"/>
  <c r="E101" i="40"/>
  <c r="E125" i="40" s="1"/>
  <c r="D99" i="41"/>
  <c r="E99" i="41"/>
  <c r="F91" i="41"/>
  <c r="C98" i="41"/>
  <c r="F98" i="41" s="1"/>
  <c r="F52" i="40"/>
  <c r="E71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F70" i="41" s="1"/>
  <c r="C99" i="41"/>
  <c r="F99" i="41" s="1"/>
  <c r="F101" i="40"/>
  <c r="F125" i="40"/>
  <c r="C88" i="35" l="1"/>
  <c r="C31" i="28"/>
  <c r="C39" i="29"/>
  <c r="C40" i="29" s="1"/>
  <c r="C40" i="30"/>
  <c r="E77" i="35"/>
  <c r="E88" i="35" s="1"/>
  <c r="D32" i="35"/>
  <c r="D33" i="35" s="1"/>
  <c r="D36" i="35"/>
  <c r="D37" i="35"/>
  <c r="D35" i="35"/>
  <c r="D23" i="35"/>
  <c r="D24" i="35"/>
  <c r="D22" i="35"/>
  <c r="D10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B34" i="8"/>
  <c r="E34" i="8" s="1"/>
  <c r="C28" i="8"/>
  <c r="D28" i="8"/>
  <c r="B28" i="8"/>
  <c r="C24" i="8"/>
  <c r="D24" i="8"/>
  <c r="B24" i="8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B29" i="8" l="1"/>
  <c r="D50" i="35"/>
  <c r="D29" i="8"/>
  <c r="C29" i="8"/>
  <c r="E12" i="8"/>
  <c r="E28" i="8"/>
  <c r="C50" i="35"/>
  <c r="E24" i="8"/>
  <c r="E29" i="8" l="1"/>
</calcChain>
</file>

<file path=xl/sharedStrings.xml><?xml version="1.0" encoding="utf-8"?>
<sst xmlns="http://schemas.openxmlformats.org/spreadsheetml/2006/main" count="1488" uniqueCount="711">
  <si>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</si>
  <si>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</si>
  <si>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</si>
  <si>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</si>
  <si>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</si>
  <si>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</si>
  <si>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</si>
  <si>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</si>
  <si>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</si>
  <si>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</si>
  <si>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</si>
  <si>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</si>
  <si>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</si>
  <si>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</si>
  <si>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</si>
  <si>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</si>
  <si>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</si>
  <si>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</si>
  <si>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</si>
  <si>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</si>
  <si>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</si>
  <si>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</si>
  <si>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</si>
  <si>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</si>
  <si>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</si>
  <si>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</si>
  <si>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</si>
  <si>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</si>
  <si>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</si>
  <si>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</si>
  <si>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</si>
  <si>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</si>
  <si>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</si>
  <si>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</si>
  <si>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</si>
  <si>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</si>
  <si>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</si>
  <si>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</si>
  <si>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</si>
  <si>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</si>
  <si>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</si>
  <si>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</si>
  <si>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</si>
  <si>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</si>
  <si>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</si>
  <si>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</si>
  <si>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</si>
  <si>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</si>
  <si>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</si>
  <si>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</si>
  <si>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</si>
  <si>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</si>
  <si>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</si>
  <si>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</si>
  <si>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</si>
  <si>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</si>
  <si>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</si>
  <si>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</si>
  <si>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</si>
  <si>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</si>
  <si>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</si>
  <si>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</si>
  <si>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</si>
  <si>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</si>
  <si>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</si>
  <si>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</si>
  <si>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</si>
  <si>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</si>
  <si>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</si>
  <si>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</si>
  <si>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</si>
  <si>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</si>
  <si>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</si>
  <si>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</si>
  <si>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</si>
  <si>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</si>
  <si>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</si>
  <si>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</si>
  <si>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</si>
  <si>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</si>
  <si>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</si>
  <si>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</si>
  <si>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</si>
  <si>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</si>
  <si>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</si>
  <si>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</si>
  <si>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</si>
  <si>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</si>
  <si>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</si>
  <si>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</si>
  <si>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</si>
  <si>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</si>
  <si>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</si>
  <si>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</si>
  <si>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</si>
  <si>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</si>
  <si>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</si>
  <si>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</si>
  <si>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</si>
  <si>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</si>
  <si>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</si>
  <si>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</si>
  <si>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</si>
  <si>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</si>
  <si>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</si>
  <si>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</si>
  <si>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</si>
  <si>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</si>
  <si>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</si>
  <si>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</si>
  <si>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</si>
  <si>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</si>
  <si>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</si>
  <si>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</si>
  <si>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</si>
  <si>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</si>
  <si>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</si>
  <si>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</si>
  <si>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</si>
  <si>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</si>
  <si>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</si>
  <si>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</si>
  <si>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</si>
  <si>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</si>
  <si>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</si>
  <si>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</si>
  <si>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</si>
  <si>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</si>
  <si>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</si>
  <si>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</si>
  <si>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</si>
  <si>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</si>
  <si>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</si>
  <si>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</si>
  <si>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</si>
  <si>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</si>
  <si>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</si>
  <si>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</si>
  <si>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</si>
  <si>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</si>
  <si>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</si>
  <si>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</si>
  <si>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</si>
  <si>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</si>
  <si>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</si>
  <si>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</si>
  <si>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</si>
  <si>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</si>
  <si>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</si>
  <si>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</si>
  <si>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</si>
  <si>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</si>
  <si>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</si>
  <si>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</si>
  <si>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</si>
  <si>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</si>
  <si>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</si>
  <si>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</si>
  <si>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</si>
  <si>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</si>
  <si>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</si>
  <si>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</si>
  <si>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</si>
  <si>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</si>
  <si>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</si>
  <si>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</si>
  <si>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</si>
  <si>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</si>
  <si>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</si>
  <si>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</si>
  <si>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</si>
  <si>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</si>
  <si>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</si>
  <si>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</si>
  <si>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</si>
  <si>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</si>
  <si>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</si>
  <si>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</si>
  <si>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</si>
  <si>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</si>
  <si>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</si>
  <si>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</si>
  <si>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</si>
  <si>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</si>
  <si>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</si>
  <si>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</si>
  <si>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</si>
  <si>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</si>
  <si>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</si>
  <si>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</si>
  <si>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</si>
  <si>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</si>
  <si>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</si>
  <si>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</si>
  <si>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</si>
  <si>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</si>
  <si>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</si>
  <si>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</si>
  <si>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</si>
  <si>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</si>
  <si>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</si>
  <si>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</si>
  <si>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</si>
  <si>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</si>
  <si>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</si>
  <si>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</si>
  <si>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</si>
  <si>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</si>
  <si>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</si>
  <si>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</si>
  <si>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</si>
  <si>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</si>
  <si>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</si>
  <si>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</si>
  <si>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</si>
  <si>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</si>
  <si>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</si>
  <si>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</si>
  <si>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</si>
  <si>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</si>
  <si>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</si>
  <si>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</si>
  <si>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</si>
  <si>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</si>
  <si>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</si>
  <si>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</si>
  <si>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</si>
  <si>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</si>
  <si>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</si>
  <si>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</si>
  <si>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</si>
  <si>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</si>
  <si>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</si>
  <si>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</si>
  <si>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</si>
  <si>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</si>
  <si>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</si>
  <si>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</si>
  <si>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</si>
  <si>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</si>
  <si>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</si>
  <si>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</si>
  <si>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</si>
  <si>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</si>
  <si>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</si>
  <si>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</si>
  <si>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</si>
  <si>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</si>
  <si>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</si>
  <si>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</si>
  <si>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</si>
  <si>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</si>
  <si>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</si>
  <si>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</si>
  <si>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</si>
  <si>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</si>
  <si>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</si>
  <si>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</si>
  <si>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</si>
  <si>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</si>
  <si>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</si>
  <si>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</si>
  <si>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</si>
  <si>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</si>
  <si>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</si>
  <si>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</si>
  <si>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</si>
  <si>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</si>
  <si>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</si>
  <si>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</si>
  <si>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</si>
  <si>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</si>
  <si>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</si>
  <si>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</si>
  <si>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</si>
  <si>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</si>
  <si>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</si>
  <si>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</si>
  <si>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</si>
  <si>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</si>
  <si>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</si>
  <si>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</si>
  <si>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</si>
  <si>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</si>
  <si>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</si>
  <si>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</si>
  <si>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</si>
  <si>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</si>
  <si>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</si>
  <si>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</si>
  <si>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</si>
  <si>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</si>
  <si>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</si>
  <si>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</si>
  <si>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</si>
  <si>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</si>
  <si>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</si>
  <si>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</si>
  <si>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</si>
  <si>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</si>
  <si>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</si>
  <si>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</si>
  <si>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</si>
  <si>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</si>
  <si>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</si>
  <si>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</si>
  <si>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</si>
  <si>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</si>
  <si>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</si>
  <si>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</si>
  <si>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</si>
  <si>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</si>
  <si>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</si>
  <si>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</si>
  <si>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</si>
  <si>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</si>
  <si>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</si>
  <si>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</si>
  <si>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</si>
  <si>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</si>
  <si>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</si>
  <si>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</si>
  <si>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</si>
  <si>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</si>
  <si>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</si>
  <si>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</si>
  <si>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</si>
  <si>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</si>
  <si>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</si>
  <si>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</si>
  <si>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</si>
  <si>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</si>
  <si>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</si>
  <si>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</si>
  <si>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</si>
  <si>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</si>
  <si>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</si>
  <si>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</si>
  <si>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</si>
  <si>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</si>
  <si>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</si>
  <si>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</si>
  <si>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</si>
  <si>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</si>
  <si>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</si>
  <si>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</si>
  <si>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</si>
  <si>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</si>
  <si>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</si>
  <si>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</si>
  <si>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</si>
  <si>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</si>
  <si>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</si>
  <si>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</si>
  <si>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</si>
  <si>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</si>
  <si>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</si>
  <si>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</si>
  <si>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</si>
  <si>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</si>
  <si>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</si>
  <si>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</si>
  <si>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</si>
  <si>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</si>
  <si>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</si>
  <si>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</si>
  <si>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</si>
  <si>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</si>
  <si>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</si>
  <si>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</si>
  <si>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</si>
  <si>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</si>
  <si>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</si>
  <si>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</si>
  <si>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</si>
  <si>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</si>
  <si>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</si>
  <si>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</si>
  <si>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</si>
  <si>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</si>
  <si>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</si>
  <si>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</si>
  <si>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</si>
  <si>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</si>
  <si>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</si>
  <si>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</si>
  <si>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</si>
  <si>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</si>
  <si>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</si>
  <si>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</si>
  <si>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</si>
  <si>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</si>
  <si>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</si>
  <si>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</si>
  <si>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</si>
  <si>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</si>
  <si>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</si>
  <si>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</si>
  <si>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</si>
  <si>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</si>
  <si>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</si>
  <si>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</si>
  <si>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</si>
  <si>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</si>
  <si>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</si>
  <si>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</si>
  <si>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</si>
  <si>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</si>
  <si>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</si>
  <si>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</si>
  <si>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</si>
  <si>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</si>
  <si>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</si>
  <si>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</si>
  <si>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</si>
  <si>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</si>
  <si>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</si>
  <si>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</si>
  <si>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</si>
  <si>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</si>
  <si>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</si>
  <si>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</si>
  <si>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</si>
  <si>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</si>
  <si>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</si>
  <si>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</si>
  <si>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</si>
  <si>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</si>
  <si>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</si>
  <si>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</si>
  <si>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</si>
  <si>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</si>
  <si>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</si>
  <si>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</si>
  <si>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</si>
  <si>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</si>
  <si>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</si>
  <si>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</si>
  <si>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</si>
  <si>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</si>
  <si>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</si>
  <si>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</si>
  <si>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</si>
  <si>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</si>
  <si>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</si>
  <si>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</si>
  <si>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</si>
  <si>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</si>
  <si>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</si>
  <si>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</si>
  <si>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</si>
  <si>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</si>
  <si>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</si>
  <si>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</si>
  <si>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</si>
  <si>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</si>
  <si>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</si>
  <si>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</si>
  <si>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</si>
  <si>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</si>
  <si>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</si>
  <si>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</si>
  <si>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</si>
  <si>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</si>
  <si>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</si>
  <si>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</si>
  <si>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</si>
  <si>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</si>
  <si>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</si>
  <si>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</si>
  <si>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</si>
  <si>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</si>
  <si>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</si>
  <si>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</si>
  <si>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</si>
  <si>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</si>
  <si>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</si>
  <si>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</si>
  <si>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</si>
  <si>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</si>
  <si>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</si>
  <si>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</si>
  <si>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</si>
  <si>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</si>
  <si>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</si>
  <si>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</si>
  <si>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</si>
  <si>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</si>
  <si>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</si>
  <si>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</si>
  <si>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</si>
  <si>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</si>
  <si>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</si>
  <si>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</si>
  <si>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</si>
  <si>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</si>
  <si>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</si>
  <si>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</si>
  <si>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</si>
  <si>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</si>
  <si>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</si>
  <si>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</si>
  <si>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</si>
  <si>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</si>
  <si>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</si>
  <si>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</si>
  <si>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</si>
  <si>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</si>
  <si>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</si>
  <si>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</si>
  <si>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</si>
  <si>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</si>
  <si>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</si>
  <si>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</si>
  <si>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</si>
  <si>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</si>
  <si>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</si>
  <si>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</si>
  <si>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</si>
  <si>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</si>
  <si>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</si>
  <si>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</si>
  <si>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</si>
  <si>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</si>
  <si>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</si>
  <si>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</si>
  <si>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</si>
  <si>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</si>
  <si>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</si>
  <si>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</si>
  <si>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</si>
  <si>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</si>
  <si>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</si>
  <si>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</si>
  <si>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</si>
  <si>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</si>
  <si>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</si>
  <si>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</si>
  <si>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</si>
  <si>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</si>
  <si>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</si>
  <si>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</si>
  <si>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</si>
  <si>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</si>
  <si>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</si>
  <si>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</si>
  <si>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</si>
  <si>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</si>
  <si>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</si>
  <si>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</si>
  <si>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</si>
  <si>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</si>
  <si>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</si>
  <si>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</si>
  <si>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</si>
  <si>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</si>
  <si>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</si>
  <si>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</si>
  <si>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</si>
  <si>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</si>
  <si>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</si>
  <si>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</si>
  <si>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</si>
  <si>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</si>
  <si>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</si>
  <si>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</si>
  <si>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</si>
  <si>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</si>
  <si>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</si>
  <si>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</si>
  <si>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</si>
  <si>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</si>
  <si>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</si>
  <si>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</si>
  <si>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</si>
  <si>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</si>
  <si>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</si>
  <si>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</si>
  <si>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</si>
  <si>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</si>
  <si>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</si>
  <si>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</si>
  <si>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</si>
  <si>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</si>
  <si>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</si>
  <si>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</si>
  <si>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</si>
  <si>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</si>
  <si>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</si>
  <si>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</si>
  <si>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</si>
  <si>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</si>
  <si>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</si>
  <si>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</si>
  <si>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</si>
  <si>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</si>
  <si>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</si>
  <si>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</si>
  <si>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</si>
  <si>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</si>
  <si>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</si>
  <si>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</si>
  <si>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</si>
  <si>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</si>
  <si>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</si>
  <si>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</si>
  <si>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</si>
  <si>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</si>
  <si>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</si>
  <si>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</si>
  <si>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</si>
  <si>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</si>
  <si>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</si>
  <si>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</si>
  <si>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</si>
  <si>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</si>
  <si>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</si>
  <si>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</si>
  <si>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</si>
  <si>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</si>
  <si>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</si>
  <si>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</si>
  <si>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</si>
  <si>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</si>
  <si>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</si>
  <si>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</si>
  <si>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</si>
  <si>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</si>
  <si>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</si>
  <si>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</si>
  <si>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</si>
  <si>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</si>
  <si>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</si>
  <si>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</si>
  <si>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</si>
  <si>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</si>
  <si>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</si>
  <si>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</si>
  <si>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</si>
  <si>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</si>
  <si>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</si>
  <si>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</si>
  <si>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</si>
  <si>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</si>
  <si>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</si>
  <si>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</si>
  <si>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</si>
  <si>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</si>
  <si>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</si>
  <si>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</si>
  <si>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</si>
  <si>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</si>
  <si>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</si>
  <si>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</si>
  <si>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</si>
  <si>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</si>
  <si>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</si>
  <si>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</si>
  <si>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</si>
  <si>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</si>
  <si>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</si>
  <si>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</si>
  <si>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</si>
  <si>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</si>
  <si>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</si>
  <si>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</si>
  <si>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</si>
  <si>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</si>
  <si>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</si>
  <si>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</si>
  <si>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</si>
  <si>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</si>
  <si>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</si>
  <si>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</si>
  <si>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</si>
  <si>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</si>
  <si>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</si>
  <si>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</si>
  <si>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</si>
  <si>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</si>
  <si>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</si>
  <si>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</si>
  <si>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</si>
  <si>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</si>
  <si>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</si>
  <si>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</si>
  <si>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</si>
  <si>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Egyéb áruhasználati és szolgáltatási adók (IFA)</t>
  </si>
  <si>
    <t>Települési önkormányzatok gyermekétkeztetési feladatainak támogatása</t>
  </si>
  <si>
    <t>B1131</t>
  </si>
  <si>
    <t>B1132</t>
  </si>
  <si>
    <t>SORKIKÁPOLNA Önkormányzat 2021. évi költségvetése</t>
  </si>
  <si>
    <t>saját bevételek 2020</t>
  </si>
  <si>
    <t>saját bevételek 2021</t>
  </si>
  <si>
    <t>saját bevételek 2022</t>
  </si>
  <si>
    <t>saját bevételek 2023</t>
  </si>
  <si>
    <t>1. melléklet 1/2021. (I. 25.) önkormányzati rendelethez</t>
  </si>
  <si>
    <t>2. melléklet 1/2021. (I. 25.) önkormányzati rendelethez</t>
  </si>
  <si>
    <t>3. melléklet 1/2021. (I. 25.) önkormányzati rendelethez</t>
  </si>
  <si>
    <t>4. melléklet 1/2021. (I. 25.) önkormányzati rendelethez</t>
  </si>
  <si>
    <t>5. melléklet 1/2021. (I. 25.) önkormányzati rendelethez</t>
  </si>
  <si>
    <t>6. melléklet 1/2021. (I. 25.) önkormányzati rendelethez</t>
  </si>
  <si>
    <t>7. melléklet 1/2021. (I. 25.) önkormányzati rendelethez</t>
  </si>
  <si>
    <t>8. melléklet 1/2021. (I. 25.) önkormányzati rendelethez</t>
  </si>
  <si>
    <t>10. melléklet 1/2021. (I. 25.) önkormányzati rendelethez</t>
  </si>
  <si>
    <t xml:space="preserve"> 11. melléklet 1/2021. (I. 25.) önkormányzati rendelethez</t>
  </si>
  <si>
    <t>12. melléklet 1/2021. (I. 25.) önkormányzati rendelethez</t>
  </si>
  <si>
    <t>13. melléklet 1/2021. (I. 25.) önkormányzati rendelethez</t>
  </si>
  <si>
    <t>14. melléklet 1/2021. (I. 25.) önkormányzati rendelethez</t>
  </si>
  <si>
    <t>15. melléklet 1/2021. (I. 25.) önkormányzati rendelethez</t>
  </si>
  <si>
    <t>9. melléklet 1/2021. (I.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</si>
</sst>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3" fillId="0" borderId="0" xfId="0" applyFont="1"/>
    <xf numFmtId="0" fontId="49" fillId="0" borderId="1" xfId="0" applyFont="1" applyBorder="1"/>
    <xf numFmtId="0" fontId="48" fillId="0" borderId="1" xfId="0" applyFont="1" applyBorder="1"/>
    <xf numFmtId="3" fontId="46" fillId="0" borderId="1" xfId="0" applyNumberFormat="1" applyFont="1" applyBorder="1"/>
    <xf numFmtId="3" fontId="54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60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2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4" fillId="7" borderId="1" xfId="0" applyFont="1" applyFill="1" applyBorder="1"/>
    <xf numFmtId="3" fontId="52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0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60" fillId="0" borderId="1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8" fillId="0" borderId="0" xfId="0" applyNumberFormat="1" applyFont="1" applyBorder="1"/>
    <xf numFmtId="3" fontId="48" fillId="0" borderId="0" xfId="0" applyNumberFormat="1" applyFont="1" applyBorder="1"/>
    <xf numFmtId="3" fontId="0" fillId="0" borderId="0" xfId="0" applyNumberFormat="1" applyFont="1" applyBorder="1"/>
    <xf numFmtId="3" fontId="45" fillId="0" borderId="0" xfId="0" applyNumberFormat="1" applyFont="1" applyBorder="1"/>
    <xf numFmtId="3" fontId="40" fillId="0" borderId="0" xfId="0" applyNumberFormat="1" applyFont="1" applyBorder="1"/>
    <xf numFmtId="3" fontId="46" fillId="0" borderId="0" xfId="0" applyNumberFormat="1" applyFont="1" applyBorder="1"/>
    <xf numFmtId="3" fontId="50" fillId="0" borderId="0" xfId="0" applyNumberFormat="1" applyFont="1" applyBorder="1"/>
    <xf numFmtId="3" fontId="54" fillId="0" borderId="0" xfId="0" applyNumberFormat="1" applyFont="1" applyBorder="1"/>
    <xf numFmtId="3" fontId="0" fillId="0" borderId="0" xfId="0" applyNumberFormat="1" applyBorder="1"/>
    <xf numFmtId="3" fontId="60" fillId="0" borderId="0" xfId="0" applyNumberFormat="1" applyFont="1" applyBorder="1"/>
    <xf numFmtId="3" fontId="57" fillId="0" borderId="0" xfId="0" applyNumberFormat="1" applyFont="1" applyBorder="1"/>
    <xf numFmtId="3" fontId="16" fillId="0" borderId="1" xfId="0" applyNumberFormat="1" applyFont="1" applyBorder="1"/>
    <xf numFmtId="3" fontId="50" fillId="0" borderId="0" xfId="0" applyNumberFormat="1" applyFont="1" applyFill="1" applyBorder="1"/>
    <xf numFmtId="3" fontId="54" fillId="0" borderId="0" xfId="0" applyNumberFormat="1" applyFont="1" applyFill="1" applyBorder="1"/>
    <xf numFmtId="0" fontId="40" fillId="0" borderId="0" xfId="0" applyFont="1" applyFill="1"/>
    <xf numFmtId="3" fontId="48" fillId="0" borderId="0" xfId="0" applyNumberFormat="1" applyFont="1" applyFill="1" applyBorder="1"/>
    <xf numFmtId="3" fontId="0" fillId="0" borderId="0" xfId="0" applyNumberFormat="1" applyFont="1" applyFill="1" applyBorder="1"/>
    <xf numFmtId="3" fontId="45" fillId="0" borderId="0" xfId="0" applyNumberFormat="1" applyFont="1" applyFill="1" applyBorder="1"/>
    <xf numFmtId="3" fontId="58" fillId="0" borderId="0" xfId="0" applyNumberFormat="1" applyFont="1" applyFill="1" applyBorder="1"/>
    <xf numFmtId="3" fontId="52" fillId="0" borderId="0" xfId="0" applyNumberFormat="1" applyFont="1" applyFill="1" applyBorder="1"/>
    <xf numFmtId="3" fontId="4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0" fillId="0" borderId="0" xfId="0" applyNumberFormat="1" applyFill="1" applyBorder="1"/>
    <xf numFmtId="3" fontId="60" fillId="0" borderId="0" xfId="0" applyNumberFormat="1" applyFont="1" applyFill="1" applyBorder="1"/>
    <xf numFmtId="3" fontId="55" fillId="0" borderId="0" xfId="0" applyNumberFormat="1" applyFont="1" applyFill="1" applyBorder="1"/>
    <xf numFmtId="3" fontId="40" fillId="5" borderId="1" xfId="0" applyNumberFormat="1" applyFont="1" applyFill="1" applyBorder="1"/>
    <xf numFmtId="166" fontId="45" fillId="0" borderId="1" xfId="7" applyNumberFormat="1" applyFont="1" applyBorder="1"/>
    <xf numFmtId="166" fontId="46" fillId="0" borderId="1" xfId="7" applyNumberFormat="1" applyFont="1" applyBorder="1"/>
    <xf numFmtId="166" fontId="40" fillId="0" borderId="1" xfId="7" applyNumberFormat="1" applyFont="1" applyBorder="1"/>
    <xf numFmtId="166" fontId="0" fillId="0" borderId="1" xfId="7" applyNumberFormat="1" applyFont="1" applyBorder="1"/>
    <xf numFmtId="0" fontId="3" fillId="0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55" fillId="7" borderId="1" xfId="0" applyNumberFormat="1" applyFont="1" applyFill="1" applyBorder="1"/>
    <xf numFmtId="166" fontId="48" fillId="0" borderId="1" xfId="7" applyNumberFormat="1" applyFont="1" applyBorder="1"/>
    <xf numFmtId="166" fontId="50" fillId="0" borderId="1" xfId="0" applyNumberFormat="1" applyFont="1" applyBorder="1"/>
    <xf numFmtId="166" fontId="50" fillId="0" borderId="1" xfId="7" applyNumberFormat="1" applyFont="1" applyBorder="1"/>
    <xf numFmtId="166" fontId="51" fillId="0" borderId="1" xfId="7" applyNumberFormat="1" applyFont="1" applyBorder="1"/>
    <xf numFmtId="166" fontId="46" fillId="10" borderId="1" xfId="7" applyNumberFormat="1" applyFont="1" applyFill="1" applyBorder="1" applyAlignment="1">
      <alignment horizontal="right"/>
    </xf>
    <xf numFmtId="3" fontId="60" fillId="10" borderId="1" xfId="0" applyNumberFormat="1" applyFont="1" applyFill="1" applyBorder="1"/>
    <xf numFmtId="166" fontId="46" fillId="10" borderId="1" xfId="7" applyNumberFormat="1" applyFont="1" applyFill="1" applyBorder="1"/>
    <xf numFmtId="166" fontId="45" fillId="10" borderId="1" xfId="7" applyNumberFormat="1" applyFont="1" applyFill="1" applyBorder="1"/>
    <xf numFmtId="3" fontId="0" fillId="10" borderId="1" xfId="0" applyNumberFormat="1" applyFill="1" applyBorder="1"/>
    <xf numFmtId="3" fontId="45" fillId="10" borderId="1" xfId="0" applyNumberFormat="1" applyFont="1" applyFill="1" applyBorder="1"/>
    <xf numFmtId="0" fontId="0" fillId="10" borderId="1" xfId="0" applyFill="1" applyBorder="1"/>
    <xf numFmtId="166" fontId="0" fillId="10" borderId="1" xfId="7" applyNumberFormat="1" applyFont="1" applyFill="1" applyBorder="1"/>
    <xf numFmtId="166" fontId="40" fillId="1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1000000}"/>
    <cellStyle name="Hivatkozás" xfId="1" builtinId="8"/>
    <cellStyle name="Már látott hiperhivatkozás" xfId="3" xr:uid="{00000000-0005-0000-0000-000003000000}"/>
    <cellStyle name="Normál" xfId="0" builtinId="0"/>
    <cellStyle name="Normál 2" xfId="4" xr:uid="{00000000-0005-0000-0000-000005000000}"/>
    <cellStyle name="Normál 3" xfId="5" xr:uid="{00000000-0005-0000-0000-000006000000}"/>
    <cellStyle name="Normal_KTRSZJ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9" t="s">
        <v>696</v>
      </c>
    </row>
    <row r="3" spans="1:9" ht="18" x14ac:dyDescent="0.25">
      <c r="A3" s="75" t="s">
        <v>691</v>
      </c>
    </row>
    <row r="4" spans="1:9" ht="50.25" customHeight="1" x14ac:dyDescent="0.25">
      <c r="A4" s="57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97"/>
      <c r="B2" s="78"/>
      <c r="C2" s="218" t="s">
        <v>704</v>
      </c>
      <c r="D2" s="218"/>
      <c r="E2" s="218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02" t="s">
        <v>691</v>
      </c>
      <c r="B4" s="207"/>
      <c r="C4" s="207"/>
      <c r="D4" s="207"/>
      <c r="E4" s="207"/>
    </row>
    <row r="5" spans="1:5" ht="22.5" customHeight="1" x14ac:dyDescent="0.25">
      <c r="A5" s="212" t="s">
        <v>677</v>
      </c>
      <c r="B5" s="203"/>
      <c r="C5" s="203"/>
      <c r="D5" s="203"/>
      <c r="E5" s="203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80</v>
      </c>
      <c r="B8" s="68" t="s">
        <v>81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6" t="s">
        <v>13</v>
      </c>
      <c r="B13" s="44" t="s">
        <v>316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6" t="s">
        <v>14</v>
      </c>
      <c r="B18" s="36" t="s">
        <v>337</v>
      </c>
      <c r="C18" s="92"/>
      <c r="D18" s="92"/>
      <c r="E18" s="92"/>
    </row>
    <row r="19" spans="1:5" ht="15" customHeight="1" x14ac:dyDescent="0.25">
      <c r="A19" s="64" t="s">
        <v>530</v>
      </c>
      <c r="B19" s="64" t="s">
        <v>292</v>
      </c>
      <c r="C19" s="37"/>
      <c r="D19" s="37"/>
      <c r="E19" s="37"/>
    </row>
    <row r="20" spans="1:5" ht="15" customHeight="1" x14ac:dyDescent="0.25">
      <c r="A20" s="64" t="s">
        <v>531</v>
      </c>
      <c r="B20" s="64" t="s">
        <v>292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532</v>
      </c>
      <c r="B21" s="64" t="s">
        <v>292</v>
      </c>
      <c r="C21" s="164"/>
      <c r="D21" s="37"/>
      <c r="E21" s="37">
        <f t="shared" ref="E21:E25" si="0">SUM(C21:D21)</f>
        <v>0</v>
      </c>
    </row>
    <row r="22" spans="1:5" ht="15" customHeight="1" x14ac:dyDescent="0.25">
      <c r="A22" s="64" t="s">
        <v>533</v>
      </c>
      <c r="B22" s="64" t="s">
        <v>292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484</v>
      </c>
      <c r="B23" s="72" t="s">
        <v>299</v>
      </c>
      <c r="C23" s="164"/>
      <c r="D23" s="37"/>
      <c r="E23" s="37">
        <f t="shared" si="0"/>
        <v>0</v>
      </c>
    </row>
    <row r="24" spans="1:5" ht="15" customHeight="1" x14ac:dyDescent="0.25">
      <c r="A24" s="64" t="s">
        <v>687</v>
      </c>
      <c r="B24" s="72" t="s">
        <v>304</v>
      </c>
      <c r="C24" s="164"/>
      <c r="D24" s="37"/>
      <c r="E24" s="37"/>
    </row>
    <row r="25" spans="1:5" ht="15" customHeight="1" x14ac:dyDescent="0.25">
      <c r="A25" s="64" t="s">
        <v>482</v>
      </c>
      <c r="B25" s="72" t="s">
        <v>293</v>
      </c>
      <c r="C25" s="164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89" customFormat="1" ht="27.75" customHeight="1" x14ac:dyDescent="0.25">
      <c r="A27" s="86" t="s">
        <v>15</v>
      </c>
      <c r="B27" s="92" t="s">
        <v>18</v>
      </c>
      <c r="C27" s="92">
        <f>SUM(C18:C25)</f>
        <v>0</v>
      </c>
      <c r="D27" s="92">
        <f>SUM(D18:D25)</f>
        <v>0</v>
      </c>
      <c r="E27" s="92">
        <f>SUM(E18:E25)</f>
        <v>0</v>
      </c>
    </row>
    <row r="28" spans="1:5" ht="15" customHeight="1" x14ac:dyDescent="0.25">
      <c r="A28" s="70"/>
      <c r="B28" s="37" t="s">
        <v>312</v>
      </c>
      <c r="C28" s="37"/>
      <c r="D28" s="37"/>
      <c r="E28" s="37"/>
    </row>
    <row r="29" spans="1:5" ht="15" customHeight="1" x14ac:dyDescent="0.25">
      <c r="A29" s="70"/>
      <c r="B29" s="37" t="s">
        <v>331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89" customFormat="1" ht="31.5" customHeight="1" x14ac:dyDescent="0.25">
      <c r="A32" s="86" t="s">
        <v>16</v>
      </c>
      <c r="B32" s="92" t="s">
        <v>19</v>
      </c>
      <c r="C32" s="92">
        <f>SUM(C28:C29)</f>
        <v>0</v>
      </c>
      <c r="D32" s="92">
        <f>SUM(D28:D29)</f>
        <v>0</v>
      </c>
      <c r="E32" s="92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89" customFormat="1" ht="15" customHeight="1" x14ac:dyDescent="0.25">
      <c r="A37" s="86" t="s">
        <v>17</v>
      </c>
      <c r="B37" s="92"/>
      <c r="C37" s="92"/>
      <c r="D37" s="92"/>
      <c r="E37" s="92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08" t="s">
        <v>705</v>
      </c>
      <c r="B1" s="208"/>
      <c r="C1" s="208"/>
    </row>
    <row r="3" spans="1:3" ht="27" customHeight="1" x14ac:dyDescent="0.25">
      <c r="A3" s="202" t="s">
        <v>691</v>
      </c>
      <c r="B3" s="203"/>
      <c r="C3" s="203"/>
    </row>
    <row r="4" spans="1:3" ht="27" customHeight="1" x14ac:dyDescent="0.25">
      <c r="A4" s="212" t="s">
        <v>678</v>
      </c>
      <c r="B4" s="203"/>
      <c r="C4" s="203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3" t="s">
        <v>582</v>
      </c>
      <c r="B8" s="6" t="s">
        <v>171</v>
      </c>
      <c r="C8" s="26"/>
    </row>
    <row r="9" spans="1:3" x14ac:dyDescent="0.25">
      <c r="A9" s="13" t="s">
        <v>583</v>
      </c>
      <c r="B9" s="6" t="s">
        <v>171</v>
      </c>
      <c r="C9" s="26"/>
    </row>
    <row r="10" spans="1:3" x14ac:dyDescent="0.25">
      <c r="A10" s="13" t="s">
        <v>584</v>
      </c>
      <c r="B10" s="6" t="s">
        <v>171</v>
      </c>
      <c r="C10" s="26"/>
    </row>
    <row r="11" spans="1:3" x14ac:dyDescent="0.25">
      <c r="A11" s="13" t="s">
        <v>585</v>
      </c>
      <c r="B11" s="6" t="s">
        <v>171</v>
      </c>
      <c r="C11" s="26"/>
    </row>
    <row r="12" spans="1:3" x14ac:dyDescent="0.25">
      <c r="A12" s="13" t="s">
        <v>586</v>
      </c>
      <c r="B12" s="6" t="s">
        <v>171</v>
      </c>
      <c r="C12" s="26"/>
    </row>
    <row r="13" spans="1:3" x14ac:dyDescent="0.25">
      <c r="A13" s="13" t="s">
        <v>587</v>
      </c>
      <c r="B13" s="6" t="s">
        <v>171</v>
      </c>
      <c r="C13" s="26"/>
    </row>
    <row r="14" spans="1:3" x14ac:dyDescent="0.25">
      <c r="A14" s="13" t="s">
        <v>588</v>
      </c>
      <c r="B14" s="6" t="s">
        <v>171</v>
      </c>
      <c r="C14" s="26"/>
    </row>
    <row r="15" spans="1:3" x14ac:dyDescent="0.25">
      <c r="A15" s="13" t="s">
        <v>589</v>
      </c>
      <c r="B15" s="6" t="s">
        <v>171</v>
      </c>
      <c r="C15" s="26"/>
    </row>
    <row r="16" spans="1:3" x14ac:dyDescent="0.25">
      <c r="A16" s="13" t="s">
        <v>590</v>
      </c>
      <c r="B16" s="6" t="s">
        <v>171</v>
      </c>
      <c r="C16" s="26"/>
    </row>
    <row r="17" spans="1:3" x14ac:dyDescent="0.25">
      <c r="A17" s="13" t="s">
        <v>591</v>
      </c>
      <c r="B17" s="6" t="s">
        <v>171</v>
      </c>
      <c r="C17" s="26"/>
    </row>
    <row r="18" spans="1:3" s="89" customFormat="1" ht="25.5" x14ac:dyDescent="0.25">
      <c r="A18" s="11" t="s">
        <v>413</v>
      </c>
      <c r="B18" s="8" t="s">
        <v>171</v>
      </c>
      <c r="C18" s="94"/>
    </row>
    <row r="19" spans="1:3" x14ac:dyDescent="0.25">
      <c r="A19" s="13" t="s">
        <v>582</v>
      </c>
      <c r="B19" s="6" t="s">
        <v>172</v>
      </c>
      <c r="C19" s="26"/>
    </row>
    <row r="20" spans="1:3" x14ac:dyDescent="0.25">
      <c r="A20" s="13" t="s">
        <v>583</v>
      </c>
      <c r="B20" s="6" t="s">
        <v>172</v>
      </c>
      <c r="C20" s="26"/>
    </row>
    <row r="21" spans="1:3" x14ac:dyDescent="0.25">
      <c r="A21" s="13" t="s">
        <v>584</v>
      </c>
      <c r="B21" s="6" t="s">
        <v>172</v>
      </c>
      <c r="C21" s="26"/>
    </row>
    <row r="22" spans="1:3" x14ac:dyDescent="0.25">
      <c r="A22" s="13" t="s">
        <v>585</v>
      </c>
      <c r="B22" s="6" t="s">
        <v>172</v>
      </c>
      <c r="C22" s="26"/>
    </row>
    <row r="23" spans="1:3" x14ac:dyDescent="0.25">
      <c r="A23" s="13" t="s">
        <v>586</v>
      </c>
      <c r="B23" s="6" t="s">
        <v>172</v>
      </c>
      <c r="C23" s="26"/>
    </row>
    <row r="24" spans="1:3" x14ac:dyDescent="0.25">
      <c r="A24" s="13" t="s">
        <v>587</v>
      </c>
      <c r="B24" s="6" t="s">
        <v>172</v>
      </c>
      <c r="C24" s="26"/>
    </row>
    <row r="25" spans="1:3" x14ac:dyDescent="0.25">
      <c r="A25" s="13" t="s">
        <v>588</v>
      </c>
      <c r="B25" s="6" t="s">
        <v>172</v>
      </c>
      <c r="C25" s="26"/>
    </row>
    <row r="26" spans="1:3" x14ac:dyDescent="0.25">
      <c r="A26" s="13" t="s">
        <v>589</v>
      </c>
      <c r="B26" s="6" t="s">
        <v>172</v>
      </c>
      <c r="C26" s="26"/>
    </row>
    <row r="27" spans="1:3" x14ac:dyDescent="0.25">
      <c r="A27" s="13" t="s">
        <v>590</v>
      </c>
      <c r="B27" s="6" t="s">
        <v>172</v>
      </c>
      <c r="C27" s="26"/>
    </row>
    <row r="28" spans="1:3" x14ac:dyDescent="0.25">
      <c r="A28" s="13" t="s">
        <v>591</v>
      </c>
      <c r="B28" s="6" t="s">
        <v>172</v>
      </c>
      <c r="C28" s="26"/>
    </row>
    <row r="29" spans="1:3" s="89" customFormat="1" ht="25.5" x14ac:dyDescent="0.25">
      <c r="A29" s="11" t="s">
        <v>414</v>
      </c>
      <c r="B29" s="8" t="s">
        <v>172</v>
      </c>
      <c r="C29" s="94"/>
    </row>
    <row r="30" spans="1:3" x14ac:dyDescent="0.25">
      <c r="A30" s="13" t="s">
        <v>582</v>
      </c>
      <c r="B30" s="6" t="s">
        <v>173</v>
      </c>
      <c r="C30" s="26"/>
    </row>
    <row r="31" spans="1:3" x14ac:dyDescent="0.25">
      <c r="A31" s="13" t="s">
        <v>583</v>
      </c>
      <c r="B31" s="6" t="s">
        <v>173</v>
      </c>
      <c r="C31" s="26"/>
    </row>
    <row r="32" spans="1:3" x14ac:dyDescent="0.25">
      <c r="A32" s="13" t="s">
        <v>584</v>
      </c>
      <c r="B32" s="6" t="s">
        <v>173</v>
      </c>
      <c r="C32" s="26"/>
    </row>
    <row r="33" spans="1:3" x14ac:dyDescent="0.25">
      <c r="A33" s="13" t="s">
        <v>585</v>
      </c>
      <c r="B33" s="6" t="s">
        <v>173</v>
      </c>
      <c r="C33" s="26"/>
    </row>
    <row r="34" spans="1:3" x14ac:dyDescent="0.25">
      <c r="A34" s="13" t="s">
        <v>586</v>
      </c>
      <c r="B34" s="6" t="s">
        <v>173</v>
      </c>
      <c r="C34" s="26"/>
    </row>
    <row r="35" spans="1:3" x14ac:dyDescent="0.25">
      <c r="A35" s="13" t="s">
        <v>587</v>
      </c>
      <c r="B35" s="6" t="s">
        <v>173</v>
      </c>
      <c r="C35" s="26"/>
    </row>
    <row r="36" spans="1:3" x14ac:dyDescent="0.25">
      <c r="A36" s="13" t="s">
        <v>588</v>
      </c>
      <c r="B36" s="6" t="s">
        <v>173</v>
      </c>
      <c r="C36" s="26"/>
    </row>
    <row r="37" spans="1:3" x14ac:dyDescent="0.25">
      <c r="A37" s="13" t="s">
        <v>589</v>
      </c>
      <c r="B37" s="6" t="s">
        <v>173</v>
      </c>
      <c r="C37" s="192">
        <v>1781280</v>
      </c>
    </row>
    <row r="38" spans="1:3" x14ac:dyDescent="0.25">
      <c r="A38" s="13" t="s">
        <v>590</v>
      </c>
      <c r="B38" s="6" t="s">
        <v>173</v>
      </c>
      <c r="C38" s="26"/>
    </row>
    <row r="39" spans="1:3" x14ac:dyDescent="0.25">
      <c r="A39" s="13" t="s">
        <v>591</v>
      </c>
      <c r="B39" s="6" t="s">
        <v>173</v>
      </c>
      <c r="C39" s="26"/>
    </row>
    <row r="40" spans="1:3" s="89" customFormat="1" x14ac:dyDescent="0.25">
      <c r="A40" s="11" t="s">
        <v>415</v>
      </c>
      <c r="B40" s="8" t="s">
        <v>173</v>
      </c>
      <c r="C40" s="182">
        <f>SUM(C37:C39)</f>
        <v>1781280</v>
      </c>
    </row>
    <row r="41" spans="1:3" x14ac:dyDescent="0.25">
      <c r="A41" s="13" t="s">
        <v>592</v>
      </c>
      <c r="B41" s="5" t="s">
        <v>175</v>
      </c>
      <c r="C41" s="26"/>
    </row>
    <row r="42" spans="1:3" x14ac:dyDescent="0.25">
      <c r="A42" s="13" t="s">
        <v>593</v>
      </c>
      <c r="B42" s="5" t="s">
        <v>175</v>
      </c>
      <c r="C42" s="26"/>
    </row>
    <row r="43" spans="1:3" x14ac:dyDescent="0.25">
      <c r="A43" s="13" t="s">
        <v>594</v>
      </c>
      <c r="B43" s="5" t="s">
        <v>175</v>
      </c>
      <c r="C43" s="26">
        <v>0</v>
      </c>
    </row>
    <row r="44" spans="1:3" x14ac:dyDescent="0.25">
      <c r="A44" s="5" t="s">
        <v>595</v>
      </c>
      <c r="B44" s="5" t="s">
        <v>175</v>
      </c>
      <c r="C44" s="26"/>
    </row>
    <row r="45" spans="1:3" x14ac:dyDescent="0.25">
      <c r="A45" s="5" t="s">
        <v>596</v>
      </c>
      <c r="B45" s="5" t="s">
        <v>175</v>
      </c>
      <c r="C45" s="26"/>
    </row>
    <row r="46" spans="1:3" x14ac:dyDescent="0.25">
      <c r="A46" s="5" t="s">
        <v>597</v>
      </c>
      <c r="B46" s="5" t="s">
        <v>175</v>
      </c>
      <c r="C46" s="26"/>
    </row>
    <row r="47" spans="1:3" x14ac:dyDescent="0.25">
      <c r="A47" s="13" t="s">
        <v>598</v>
      </c>
      <c r="B47" s="5" t="s">
        <v>175</v>
      </c>
      <c r="C47" s="26"/>
    </row>
    <row r="48" spans="1:3" x14ac:dyDescent="0.25">
      <c r="A48" s="13" t="s">
        <v>599</v>
      </c>
      <c r="B48" s="5" t="s">
        <v>175</v>
      </c>
      <c r="C48" s="26"/>
    </row>
    <row r="49" spans="1:3" x14ac:dyDescent="0.25">
      <c r="A49" s="13" t="s">
        <v>600</v>
      </c>
      <c r="B49" s="5" t="s">
        <v>175</v>
      </c>
      <c r="C49" s="26"/>
    </row>
    <row r="50" spans="1:3" x14ac:dyDescent="0.25">
      <c r="A50" s="13" t="s">
        <v>601</v>
      </c>
      <c r="B50" s="5" t="s">
        <v>175</v>
      </c>
      <c r="C50" s="26"/>
    </row>
    <row r="51" spans="1:3" s="89" customFormat="1" ht="25.5" x14ac:dyDescent="0.25">
      <c r="A51" s="11" t="s">
        <v>416</v>
      </c>
      <c r="B51" s="8" t="s">
        <v>175</v>
      </c>
      <c r="C51" s="94">
        <v>0</v>
      </c>
    </row>
    <row r="52" spans="1:3" x14ac:dyDescent="0.25">
      <c r="A52" s="13" t="s">
        <v>592</v>
      </c>
      <c r="B52" s="5" t="s">
        <v>181</v>
      </c>
      <c r="C52" s="26"/>
    </row>
    <row r="53" spans="1:3" x14ac:dyDescent="0.25">
      <c r="A53" s="13" t="s">
        <v>593</v>
      </c>
      <c r="B53" s="5" t="s">
        <v>181</v>
      </c>
      <c r="C53" s="150"/>
    </row>
    <row r="54" spans="1:3" x14ac:dyDescent="0.25">
      <c r="A54" s="13" t="s">
        <v>594</v>
      </c>
      <c r="B54" s="5" t="s">
        <v>181</v>
      </c>
      <c r="C54" s="130">
        <v>70000</v>
      </c>
    </row>
    <row r="55" spans="1:3" x14ac:dyDescent="0.25">
      <c r="A55" s="5" t="s">
        <v>595</v>
      </c>
      <c r="B55" s="5" t="s">
        <v>181</v>
      </c>
      <c r="C55" s="26"/>
    </row>
    <row r="56" spans="1:3" x14ac:dyDescent="0.25">
      <c r="A56" s="5" t="s">
        <v>596</v>
      </c>
      <c r="B56" s="5" t="s">
        <v>181</v>
      </c>
      <c r="C56" s="26"/>
    </row>
    <row r="57" spans="1:3" x14ac:dyDescent="0.25">
      <c r="A57" s="5" t="s">
        <v>597</v>
      </c>
      <c r="B57" s="5" t="s">
        <v>181</v>
      </c>
      <c r="C57" s="26"/>
    </row>
    <row r="58" spans="1:3" x14ac:dyDescent="0.25">
      <c r="A58" s="13" t="s">
        <v>598</v>
      </c>
      <c r="B58" s="5" t="s">
        <v>181</v>
      </c>
      <c r="C58" s="26"/>
    </row>
    <row r="59" spans="1:3" x14ac:dyDescent="0.25">
      <c r="A59" s="13" t="s">
        <v>602</v>
      </c>
      <c r="B59" s="5" t="s">
        <v>181</v>
      </c>
      <c r="C59" s="26"/>
    </row>
    <row r="60" spans="1:3" x14ac:dyDescent="0.25">
      <c r="A60" s="13" t="s">
        <v>600</v>
      </c>
      <c r="B60" s="5" t="s">
        <v>181</v>
      </c>
      <c r="C60" s="26"/>
    </row>
    <row r="61" spans="1:3" x14ac:dyDescent="0.25">
      <c r="A61" s="13" t="s">
        <v>601</v>
      </c>
      <c r="B61" s="5" t="s">
        <v>181</v>
      </c>
      <c r="C61" s="26"/>
    </row>
    <row r="62" spans="1:3" s="89" customFormat="1" x14ac:dyDescent="0.25">
      <c r="A62" s="15" t="s">
        <v>417</v>
      </c>
      <c r="B62" s="8" t="s">
        <v>181</v>
      </c>
      <c r="C62" s="182">
        <f>SUM(C52:C61)</f>
        <v>70000</v>
      </c>
    </row>
    <row r="63" spans="1:3" x14ac:dyDescent="0.25">
      <c r="A63" s="13" t="s">
        <v>582</v>
      </c>
      <c r="B63" s="6" t="s">
        <v>208</v>
      </c>
      <c r="C63" s="26"/>
    </row>
    <row r="64" spans="1:3" x14ac:dyDescent="0.25">
      <c r="A64" s="13" t="s">
        <v>583</v>
      </c>
      <c r="B64" s="6" t="s">
        <v>208</v>
      </c>
      <c r="C64" s="26"/>
    </row>
    <row r="65" spans="1:3" x14ac:dyDescent="0.25">
      <c r="A65" s="13" t="s">
        <v>584</v>
      </c>
      <c r="B65" s="6" t="s">
        <v>208</v>
      </c>
      <c r="C65" s="26"/>
    </row>
    <row r="66" spans="1:3" x14ac:dyDescent="0.25">
      <c r="A66" s="13" t="s">
        <v>585</v>
      </c>
      <c r="B66" s="6" t="s">
        <v>208</v>
      </c>
      <c r="C66" s="26"/>
    </row>
    <row r="67" spans="1:3" x14ac:dyDescent="0.25">
      <c r="A67" s="13" t="s">
        <v>586</v>
      </c>
      <c r="B67" s="6" t="s">
        <v>208</v>
      </c>
      <c r="C67" s="26"/>
    </row>
    <row r="68" spans="1:3" x14ac:dyDescent="0.25">
      <c r="A68" s="13" t="s">
        <v>587</v>
      </c>
      <c r="B68" s="6" t="s">
        <v>208</v>
      </c>
      <c r="C68" s="26"/>
    </row>
    <row r="69" spans="1:3" x14ac:dyDescent="0.25">
      <c r="A69" s="13" t="s">
        <v>588</v>
      </c>
      <c r="B69" s="6" t="s">
        <v>208</v>
      </c>
      <c r="C69" s="26"/>
    </row>
    <row r="70" spans="1:3" x14ac:dyDescent="0.25">
      <c r="A70" s="13" t="s">
        <v>589</v>
      </c>
      <c r="B70" s="6" t="s">
        <v>208</v>
      </c>
      <c r="C70" s="26"/>
    </row>
    <row r="71" spans="1:3" x14ac:dyDescent="0.25">
      <c r="A71" s="13" t="s">
        <v>590</v>
      </c>
      <c r="B71" s="6" t="s">
        <v>208</v>
      </c>
      <c r="C71" s="26"/>
    </row>
    <row r="72" spans="1:3" x14ac:dyDescent="0.25">
      <c r="A72" s="13" t="s">
        <v>591</v>
      </c>
      <c r="B72" s="6" t="s">
        <v>208</v>
      </c>
      <c r="C72" s="26"/>
    </row>
    <row r="73" spans="1:3" s="89" customFormat="1" ht="25.5" x14ac:dyDescent="0.25">
      <c r="A73" s="11" t="s">
        <v>426</v>
      </c>
      <c r="B73" s="8" t="s">
        <v>208</v>
      </c>
      <c r="C73" s="94"/>
    </row>
    <row r="74" spans="1:3" x14ac:dyDescent="0.25">
      <c r="A74" s="13" t="s">
        <v>582</v>
      </c>
      <c r="B74" s="6" t="s">
        <v>209</v>
      </c>
      <c r="C74" s="26"/>
    </row>
    <row r="75" spans="1:3" x14ac:dyDescent="0.25">
      <c r="A75" s="13" t="s">
        <v>583</v>
      </c>
      <c r="B75" s="6" t="s">
        <v>209</v>
      </c>
      <c r="C75" s="26"/>
    </row>
    <row r="76" spans="1:3" x14ac:dyDescent="0.25">
      <c r="A76" s="13" t="s">
        <v>584</v>
      </c>
      <c r="B76" s="6" t="s">
        <v>209</v>
      </c>
      <c r="C76" s="26"/>
    </row>
    <row r="77" spans="1:3" x14ac:dyDescent="0.25">
      <c r="A77" s="13" t="s">
        <v>585</v>
      </c>
      <c r="B77" s="6" t="s">
        <v>209</v>
      </c>
      <c r="C77" s="26"/>
    </row>
    <row r="78" spans="1:3" x14ac:dyDescent="0.25">
      <c r="A78" s="13" t="s">
        <v>586</v>
      </c>
      <c r="B78" s="6" t="s">
        <v>209</v>
      </c>
      <c r="C78" s="26"/>
    </row>
    <row r="79" spans="1:3" x14ac:dyDescent="0.25">
      <c r="A79" s="13" t="s">
        <v>587</v>
      </c>
      <c r="B79" s="6" t="s">
        <v>209</v>
      </c>
      <c r="C79" s="26"/>
    </row>
    <row r="80" spans="1:3" x14ac:dyDescent="0.25">
      <c r="A80" s="13" t="s">
        <v>588</v>
      </c>
      <c r="B80" s="6" t="s">
        <v>209</v>
      </c>
      <c r="C80" s="26"/>
    </row>
    <row r="81" spans="1:3" x14ac:dyDescent="0.25">
      <c r="A81" s="13" t="s">
        <v>589</v>
      </c>
      <c r="B81" s="6" t="s">
        <v>209</v>
      </c>
      <c r="C81" s="26"/>
    </row>
    <row r="82" spans="1:3" x14ac:dyDescent="0.25">
      <c r="A82" s="13" t="s">
        <v>590</v>
      </c>
      <c r="B82" s="6" t="s">
        <v>209</v>
      </c>
      <c r="C82" s="26"/>
    </row>
    <row r="83" spans="1:3" x14ac:dyDescent="0.25">
      <c r="A83" s="13" t="s">
        <v>591</v>
      </c>
      <c r="B83" s="6" t="s">
        <v>209</v>
      </c>
      <c r="C83" s="26"/>
    </row>
    <row r="84" spans="1:3" s="89" customFormat="1" ht="25.5" x14ac:dyDescent="0.25">
      <c r="A84" s="11" t="s">
        <v>425</v>
      </c>
      <c r="B84" s="8" t="s">
        <v>209</v>
      </c>
      <c r="C84" s="94"/>
    </row>
    <row r="85" spans="1:3" x14ac:dyDescent="0.25">
      <c r="A85" s="13" t="s">
        <v>582</v>
      </c>
      <c r="B85" s="6" t="s">
        <v>210</v>
      </c>
      <c r="C85" s="26"/>
    </row>
    <row r="86" spans="1:3" x14ac:dyDescent="0.25">
      <c r="A86" s="13" t="s">
        <v>583</v>
      </c>
      <c r="B86" s="6" t="s">
        <v>210</v>
      </c>
      <c r="C86" s="26"/>
    </row>
    <row r="87" spans="1:3" x14ac:dyDescent="0.25">
      <c r="A87" s="13" t="s">
        <v>584</v>
      </c>
      <c r="B87" s="6" t="s">
        <v>210</v>
      </c>
      <c r="C87" s="26"/>
    </row>
    <row r="88" spans="1:3" x14ac:dyDescent="0.25">
      <c r="A88" s="13" t="s">
        <v>585</v>
      </c>
      <c r="B88" s="6" t="s">
        <v>210</v>
      </c>
      <c r="C88" s="26"/>
    </row>
    <row r="89" spans="1:3" x14ac:dyDescent="0.25">
      <c r="A89" s="13" t="s">
        <v>586</v>
      </c>
      <c r="B89" s="6" t="s">
        <v>210</v>
      </c>
      <c r="C89" s="26"/>
    </row>
    <row r="90" spans="1:3" x14ac:dyDescent="0.25">
      <c r="A90" s="13" t="s">
        <v>587</v>
      </c>
      <c r="B90" s="6" t="s">
        <v>210</v>
      </c>
      <c r="C90" s="26"/>
    </row>
    <row r="91" spans="1:3" x14ac:dyDescent="0.25">
      <c r="A91" s="13" t="s">
        <v>588</v>
      </c>
      <c r="B91" s="6" t="s">
        <v>210</v>
      </c>
      <c r="C91" s="26"/>
    </row>
    <row r="92" spans="1:3" x14ac:dyDescent="0.25">
      <c r="A92" s="13" t="s">
        <v>589</v>
      </c>
      <c r="B92" s="6" t="s">
        <v>210</v>
      </c>
      <c r="C92" s="26"/>
    </row>
    <row r="93" spans="1:3" x14ac:dyDescent="0.25">
      <c r="A93" s="13" t="s">
        <v>590</v>
      </c>
      <c r="B93" s="6" t="s">
        <v>210</v>
      </c>
      <c r="C93" s="26"/>
    </row>
    <row r="94" spans="1:3" x14ac:dyDescent="0.25">
      <c r="A94" s="13" t="s">
        <v>591</v>
      </c>
      <c r="B94" s="6" t="s">
        <v>210</v>
      </c>
      <c r="C94" s="26"/>
    </row>
    <row r="95" spans="1:3" s="89" customFormat="1" x14ac:dyDescent="0.25">
      <c r="A95" s="11" t="s">
        <v>424</v>
      </c>
      <c r="B95" s="8" t="s">
        <v>210</v>
      </c>
      <c r="C95" s="94"/>
    </row>
    <row r="96" spans="1:3" x14ac:dyDescent="0.25">
      <c r="A96" s="13" t="s">
        <v>592</v>
      </c>
      <c r="B96" s="5" t="s">
        <v>212</v>
      </c>
      <c r="C96" s="26"/>
    </row>
    <row r="97" spans="1:3" x14ac:dyDescent="0.25">
      <c r="A97" s="13" t="s">
        <v>593</v>
      </c>
      <c r="B97" s="6" t="s">
        <v>212</v>
      </c>
      <c r="C97" s="26"/>
    </row>
    <row r="98" spans="1:3" x14ac:dyDescent="0.25">
      <c r="A98" s="13" t="s">
        <v>594</v>
      </c>
      <c r="B98" s="5" t="s">
        <v>212</v>
      </c>
      <c r="C98" s="26"/>
    </row>
    <row r="99" spans="1:3" x14ac:dyDescent="0.25">
      <c r="A99" s="5" t="s">
        <v>595</v>
      </c>
      <c r="B99" s="6" t="s">
        <v>212</v>
      </c>
      <c r="C99" s="26"/>
    </row>
    <row r="100" spans="1:3" x14ac:dyDescent="0.25">
      <c r="A100" s="5" t="s">
        <v>596</v>
      </c>
      <c r="B100" s="5" t="s">
        <v>212</v>
      </c>
      <c r="C100" s="26"/>
    </row>
    <row r="101" spans="1:3" x14ac:dyDescent="0.25">
      <c r="A101" s="5" t="s">
        <v>597</v>
      </c>
      <c r="B101" s="6" t="s">
        <v>212</v>
      </c>
      <c r="C101" s="26"/>
    </row>
    <row r="102" spans="1:3" x14ac:dyDescent="0.25">
      <c r="A102" s="13" t="s">
        <v>598</v>
      </c>
      <c r="B102" s="5" t="s">
        <v>212</v>
      </c>
      <c r="C102" s="26"/>
    </row>
    <row r="103" spans="1:3" x14ac:dyDescent="0.25">
      <c r="A103" s="13" t="s">
        <v>602</v>
      </c>
      <c r="B103" s="6" t="s">
        <v>212</v>
      </c>
      <c r="C103" s="26"/>
    </row>
    <row r="104" spans="1:3" x14ac:dyDescent="0.25">
      <c r="A104" s="13" t="s">
        <v>600</v>
      </c>
      <c r="B104" s="5" t="s">
        <v>212</v>
      </c>
      <c r="C104" s="26"/>
    </row>
    <row r="105" spans="1:3" x14ac:dyDescent="0.25">
      <c r="A105" s="13" t="s">
        <v>601</v>
      </c>
      <c r="B105" s="6" t="s">
        <v>212</v>
      </c>
      <c r="C105" s="26"/>
    </row>
    <row r="106" spans="1:3" s="89" customFormat="1" ht="25.5" x14ac:dyDescent="0.25">
      <c r="A106" s="11" t="s">
        <v>423</v>
      </c>
      <c r="B106" s="8" t="s">
        <v>212</v>
      </c>
      <c r="C106" s="94"/>
    </row>
    <row r="107" spans="1:3" x14ac:dyDescent="0.25">
      <c r="A107" s="13" t="s">
        <v>592</v>
      </c>
      <c r="B107" s="5" t="s">
        <v>660</v>
      </c>
      <c r="C107" s="26"/>
    </row>
    <row r="108" spans="1:3" x14ac:dyDescent="0.25">
      <c r="A108" s="13" t="s">
        <v>593</v>
      </c>
      <c r="B108" s="5" t="s">
        <v>660</v>
      </c>
      <c r="C108" s="26"/>
    </row>
    <row r="109" spans="1:3" x14ac:dyDescent="0.25">
      <c r="A109" s="13" t="s">
        <v>594</v>
      </c>
      <c r="B109" s="5" t="s">
        <v>660</v>
      </c>
      <c r="C109" s="26"/>
    </row>
    <row r="110" spans="1:3" x14ac:dyDescent="0.25">
      <c r="A110" s="5" t="s">
        <v>595</v>
      </c>
      <c r="B110" s="5" t="s">
        <v>660</v>
      </c>
      <c r="C110" s="26"/>
    </row>
    <row r="111" spans="1:3" x14ac:dyDescent="0.25">
      <c r="A111" s="5" t="s">
        <v>596</v>
      </c>
      <c r="B111" s="5" t="s">
        <v>660</v>
      </c>
      <c r="C111" s="26"/>
    </row>
    <row r="112" spans="1:3" x14ac:dyDescent="0.25">
      <c r="A112" s="5" t="s">
        <v>597</v>
      </c>
      <c r="B112" s="5" t="s">
        <v>660</v>
      </c>
      <c r="C112" s="26"/>
    </row>
    <row r="113" spans="1:3" x14ac:dyDescent="0.25">
      <c r="A113" s="13" t="s">
        <v>598</v>
      </c>
      <c r="B113" s="5" t="s">
        <v>660</v>
      </c>
      <c r="C113" s="26"/>
    </row>
    <row r="114" spans="1:3" x14ac:dyDescent="0.25">
      <c r="A114" s="13" t="s">
        <v>602</v>
      </c>
      <c r="B114" s="5" t="s">
        <v>660</v>
      </c>
      <c r="C114" s="26"/>
    </row>
    <row r="115" spans="1:3" x14ac:dyDescent="0.25">
      <c r="A115" s="13" t="s">
        <v>600</v>
      </c>
      <c r="B115" s="5" t="s">
        <v>660</v>
      </c>
      <c r="C115" s="26"/>
    </row>
    <row r="116" spans="1:3" x14ac:dyDescent="0.25">
      <c r="A116" s="13" t="s">
        <v>601</v>
      </c>
      <c r="B116" s="5" t="s">
        <v>660</v>
      </c>
      <c r="C116" s="26"/>
    </row>
    <row r="117" spans="1:3" s="89" customFormat="1" x14ac:dyDescent="0.25">
      <c r="A117" s="15" t="s">
        <v>462</v>
      </c>
      <c r="B117" s="7" t="s">
        <v>660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08" t="s">
        <v>706</v>
      </c>
      <c r="B1" s="208"/>
      <c r="C1" s="208"/>
    </row>
    <row r="3" spans="1:3" ht="27" customHeight="1" x14ac:dyDescent="0.25">
      <c r="A3" s="202" t="s">
        <v>691</v>
      </c>
      <c r="B3" s="203"/>
      <c r="C3" s="203"/>
    </row>
    <row r="4" spans="1:3" ht="25.5" customHeight="1" x14ac:dyDescent="0.25">
      <c r="A4" s="212" t="s">
        <v>679</v>
      </c>
      <c r="B4" s="203"/>
      <c r="C4" s="203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3" t="s">
        <v>603</v>
      </c>
      <c r="B8" s="6" t="s">
        <v>275</v>
      </c>
      <c r="C8" s="26"/>
    </row>
    <row r="9" spans="1:3" x14ac:dyDescent="0.25">
      <c r="A9" s="13" t="s">
        <v>612</v>
      </c>
      <c r="B9" s="6" t="s">
        <v>275</v>
      </c>
      <c r="C9" s="26"/>
    </row>
    <row r="10" spans="1:3" ht="30" x14ac:dyDescent="0.25">
      <c r="A10" s="13" t="s">
        <v>613</v>
      </c>
      <c r="B10" s="6" t="s">
        <v>275</v>
      </c>
      <c r="C10" s="26"/>
    </row>
    <row r="11" spans="1:3" x14ac:dyDescent="0.25">
      <c r="A11" s="13" t="s">
        <v>611</v>
      </c>
      <c r="B11" s="6" t="s">
        <v>275</v>
      </c>
      <c r="C11" s="26"/>
    </row>
    <row r="12" spans="1:3" x14ac:dyDescent="0.25">
      <c r="A12" s="13" t="s">
        <v>610</v>
      </c>
      <c r="B12" s="6" t="s">
        <v>275</v>
      </c>
      <c r="C12" s="26"/>
    </row>
    <row r="13" spans="1:3" x14ac:dyDescent="0.25">
      <c r="A13" s="13" t="s">
        <v>609</v>
      </c>
      <c r="B13" s="6" t="s">
        <v>275</v>
      </c>
      <c r="C13" s="26"/>
    </row>
    <row r="14" spans="1:3" x14ac:dyDescent="0.25">
      <c r="A14" s="13" t="s">
        <v>604</v>
      </c>
      <c r="B14" s="6" t="s">
        <v>275</v>
      </c>
      <c r="C14" s="26"/>
    </row>
    <row r="15" spans="1:3" x14ac:dyDescent="0.25">
      <c r="A15" s="13" t="s">
        <v>605</v>
      </c>
      <c r="B15" s="6" t="s">
        <v>275</v>
      </c>
      <c r="C15" s="26"/>
    </row>
    <row r="16" spans="1:3" x14ac:dyDescent="0.25">
      <c r="A16" s="13" t="s">
        <v>606</v>
      </c>
      <c r="B16" s="6" t="s">
        <v>275</v>
      </c>
      <c r="C16" s="26"/>
    </row>
    <row r="17" spans="1:3" x14ac:dyDescent="0.25">
      <c r="A17" s="13" t="s">
        <v>607</v>
      </c>
      <c r="B17" s="6" t="s">
        <v>275</v>
      </c>
      <c r="C17" s="26"/>
    </row>
    <row r="18" spans="1:3" s="89" customFormat="1" ht="25.5" x14ac:dyDescent="0.25">
      <c r="A18" s="7" t="s">
        <v>471</v>
      </c>
      <c r="B18" s="8" t="s">
        <v>275</v>
      </c>
      <c r="C18" s="94"/>
    </row>
    <row r="19" spans="1:3" x14ac:dyDescent="0.25">
      <c r="A19" s="13" t="s">
        <v>603</v>
      </c>
      <c r="B19" s="6" t="s">
        <v>276</v>
      </c>
      <c r="C19" s="26"/>
    </row>
    <row r="20" spans="1:3" x14ac:dyDescent="0.25">
      <c r="A20" s="13" t="s">
        <v>612</v>
      </c>
      <c r="B20" s="6" t="s">
        <v>276</v>
      </c>
      <c r="C20" s="26"/>
    </row>
    <row r="21" spans="1:3" ht="30" x14ac:dyDescent="0.25">
      <c r="A21" s="13" t="s">
        <v>613</v>
      </c>
      <c r="B21" s="6" t="s">
        <v>276</v>
      </c>
      <c r="C21" s="26"/>
    </row>
    <row r="22" spans="1:3" x14ac:dyDescent="0.25">
      <c r="A22" s="13" t="s">
        <v>611</v>
      </c>
      <c r="B22" s="6" t="s">
        <v>276</v>
      </c>
      <c r="C22" s="26"/>
    </row>
    <row r="23" spans="1:3" x14ac:dyDescent="0.25">
      <c r="A23" s="13" t="s">
        <v>610</v>
      </c>
      <c r="B23" s="6" t="s">
        <v>276</v>
      </c>
      <c r="C23" s="26"/>
    </row>
    <row r="24" spans="1:3" x14ac:dyDescent="0.25">
      <c r="A24" s="13" t="s">
        <v>609</v>
      </c>
      <c r="B24" s="6" t="s">
        <v>276</v>
      </c>
      <c r="C24" s="26"/>
    </row>
    <row r="25" spans="1:3" x14ac:dyDescent="0.25">
      <c r="A25" s="13" t="s">
        <v>604</v>
      </c>
      <c r="B25" s="6" t="s">
        <v>276</v>
      </c>
      <c r="C25" s="26"/>
    </row>
    <row r="26" spans="1:3" x14ac:dyDescent="0.25">
      <c r="A26" s="13" t="s">
        <v>605</v>
      </c>
      <c r="B26" s="6" t="s">
        <v>276</v>
      </c>
      <c r="C26" s="26"/>
    </row>
    <row r="27" spans="1:3" x14ac:dyDescent="0.25">
      <c r="A27" s="13" t="s">
        <v>606</v>
      </c>
      <c r="B27" s="6" t="s">
        <v>276</v>
      </c>
      <c r="C27" s="26"/>
    </row>
    <row r="28" spans="1:3" x14ac:dyDescent="0.25">
      <c r="A28" s="13" t="s">
        <v>607</v>
      </c>
      <c r="B28" s="6" t="s">
        <v>276</v>
      </c>
      <c r="C28" s="26"/>
    </row>
    <row r="29" spans="1:3" s="89" customFormat="1" ht="25.5" x14ac:dyDescent="0.25">
      <c r="A29" s="7" t="s">
        <v>528</v>
      </c>
      <c r="B29" s="8" t="s">
        <v>276</v>
      </c>
      <c r="C29" s="94"/>
    </row>
    <row r="30" spans="1:3" x14ac:dyDescent="0.25">
      <c r="A30" s="13" t="s">
        <v>603</v>
      </c>
      <c r="B30" s="6" t="s">
        <v>277</v>
      </c>
      <c r="C30" s="26"/>
    </row>
    <row r="31" spans="1:3" x14ac:dyDescent="0.25">
      <c r="A31" s="13" t="s">
        <v>612</v>
      </c>
      <c r="B31" s="6" t="s">
        <v>277</v>
      </c>
      <c r="C31" s="26"/>
    </row>
    <row r="32" spans="1:3" ht="30" x14ac:dyDescent="0.25">
      <c r="A32" s="13" t="s">
        <v>613</v>
      </c>
      <c r="B32" s="6" t="s">
        <v>277</v>
      </c>
      <c r="C32" s="26"/>
    </row>
    <row r="33" spans="1:3" x14ac:dyDescent="0.25">
      <c r="A33" s="13" t="s">
        <v>611</v>
      </c>
      <c r="B33" s="6" t="s">
        <v>277</v>
      </c>
      <c r="C33" s="26"/>
    </row>
    <row r="34" spans="1:3" x14ac:dyDescent="0.25">
      <c r="A34" s="13" t="s">
        <v>610</v>
      </c>
      <c r="B34" s="6" t="s">
        <v>277</v>
      </c>
      <c r="C34" s="26"/>
    </row>
    <row r="35" spans="1:3" x14ac:dyDescent="0.25">
      <c r="A35" s="13" t="s">
        <v>609</v>
      </c>
      <c r="B35" s="6" t="s">
        <v>277</v>
      </c>
      <c r="C35" s="194">
        <v>500000</v>
      </c>
    </row>
    <row r="36" spans="1:3" x14ac:dyDescent="0.25">
      <c r="A36" s="13" t="s">
        <v>604</v>
      </c>
      <c r="B36" s="6" t="s">
        <v>277</v>
      </c>
      <c r="C36" s="115"/>
    </row>
    <row r="37" spans="1:3" x14ac:dyDescent="0.25">
      <c r="A37" s="13" t="s">
        <v>605</v>
      </c>
      <c r="B37" s="6" t="s">
        <v>277</v>
      </c>
      <c r="C37" s="115"/>
    </row>
    <row r="38" spans="1:3" x14ac:dyDescent="0.25">
      <c r="A38" s="13" t="s">
        <v>606</v>
      </c>
      <c r="B38" s="6" t="s">
        <v>277</v>
      </c>
      <c r="C38" s="115"/>
    </row>
    <row r="39" spans="1:3" x14ac:dyDescent="0.25">
      <c r="A39" s="13" t="s">
        <v>607</v>
      </c>
      <c r="B39" s="6" t="s">
        <v>277</v>
      </c>
      <c r="C39" s="115"/>
    </row>
    <row r="40" spans="1:3" s="89" customFormat="1" x14ac:dyDescent="0.25">
      <c r="A40" s="7" t="s">
        <v>527</v>
      </c>
      <c r="B40" s="8" t="s">
        <v>277</v>
      </c>
      <c r="C40" s="193">
        <f>SUM(C30:C39)</f>
        <v>500000</v>
      </c>
    </row>
    <row r="41" spans="1:3" x14ac:dyDescent="0.25">
      <c r="A41" s="13" t="s">
        <v>603</v>
      </c>
      <c r="B41" s="6" t="s">
        <v>283</v>
      </c>
      <c r="C41" s="26"/>
    </row>
    <row r="42" spans="1:3" x14ac:dyDescent="0.25">
      <c r="A42" s="13" t="s">
        <v>612</v>
      </c>
      <c r="B42" s="6" t="s">
        <v>283</v>
      </c>
      <c r="C42" s="26"/>
    </row>
    <row r="43" spans="1:3" ht="30" x14ac:dyDescent="0.25">
      <c r="A43" s="13" t="s">
        <v>613</v>
      </c>
      <c r="B43" s="6" t="s">
        <v>283</v>
      </c>
      <c r="C43" s="26"/>
    </row>
    <row r="44" spans="1:3" x14ac:dyDescent="0.25">
      <c r="A44" s="13" t="s">
        <v>611</v>
      </c>
      <c r="B44" s="6" t="s">
        <v>283</v>
      </c>
      <c r="C44" s="26"/>
    </row>
    <row r="45" spans="1:3" x14ac:dyDescent="0.25">
      <c r="A45" s="13" t="s">
        <v>610</v>
      </c>
      <c r="B45" s="6" t="s">
        <v>283</v>
      </c>
      <c r="C45" s="26"/>
    </row>
    <row r="46" spans="1:3" x14ac:dyDescent="0.25">
      <c r="A46" s="13" t="s">
        <v>609</v>
      </c>
      <c r="B46" s="6" t="s">
        <v>283</v>
      </c>
      <c r="C46" s="26"/>
    </row>
    <row r="47" spans="1:3" x14ac:dyDescent="0.25">
      <c r="A47" s="13" t="s">
        <v>604</v>
      </c>
      <c r="B47" s="6" t="s">
        <v>283</v>
      </c>
      <c r="C47" s="26"/>
    </row>
    <row r="48" spans="1:3" x14ac:dyDescent="0.25">
      <c r="A48" s="13" t="s">
        <v>605</v>
      </c>
      <c r="B48" s="6" t="s">
        <v>283</v>
      </c>
      <c r="C48" s="26"/>
    </row>
    <row r="49" spans="1:3" x14ac:dyDescent="0.25">
      <c r="A49" s="13" t="s">
        <v>606</v>
      </c>
      <c r="B49" s="6" t="s">
        <v>283</v>
      </c>
      <c r="C49" s="26"/>
    </row>
    <row r="50" spans="1:3" x14ac:dyDescent="0.25">
      <c r="A50" s="13" t="s">
        <v>607</v>
      </c>
      <c r="B50" s="6" t="s">
        <v>283</v>
      </c>
      <c r="C50" s="26"/>
    </row>
    <row r="51" spans="1:3" s="89" customFormat="1" ht="25.5" x14ac:dyDescent="0.25">
      <c r="A51" s="7" t="s">
        <v>526</v>
      </c>
      <c r="B51" s="8" t="s">
        <v>283</v>
      </c>
      <c r="C51" s="94"/>
    </row>
    <row r="52" spans="1:3" x14ac:dyDescent="0.25">
      <c r="A52" s="13" t="s">
        <v>608</v>
      </c>
      <c r="B52" s="6" t="s">
        <v>284</v>
      </c>
      <c r="C52" s="26"/>
    </row>
    <row r="53" spans="1:3" x14ac:dyDescent="0.25">
      <c r="A53" s="13" t="s">
        <v>612</v>
      </c>
      <c r="B53" s="6" t="s">
        <v>284</v>
      </c>
      <c r="C53" s="26"/>
    </row>
    <row r="54" spans="1:3" ht="30" x14ac:dyDescent="0.25">
      <c r="A54" s="13" t="s">
        <v>613</v>
      </c>
      <c r="B54" s="6" t="s">
        <v>284</v>
      </c>
      <c r="C54" s="26"/>
    </row>
    <row r="55" spans="1:3" x14ac:dyDescent="0.25">
      <c r="A55" s="13" t="s">
        <v>611</v>
      </c>
      <c r="B55" s="6" t="s">
        <v>284</v>
      </c>
      <c r="C55" s="26"/>
    </row>
    <row r="56" spans="1:3" x14ac:dyDescent="0.25">
      <c r="A56" s="13" t="s">
        <v>610</v>
      </c>
      <c r="B56" s="6" t="s">
        <v>284</v>
      </c>
      <c r="C56" s="26"/>
    </row>
    <row r="57" spans="1:3" x14ac:dyDescent="0.25">
      <c r="A57" s="13" t="s">
        <v>609</v>
      </c>
      <c r="B57" s="6" t="s">
        <v>284</v>
      </c>
      <c r="C57" s="26"/>
    </row>
    <row r="58" spans="1:3" x14ac:dyDescent="0.25">
      <c r="A58" s="13" t="s">
        <v>604</v>
      </c>
      <c r="B58" s="6" t="s">
        <v>284</v>
      </c>
      <c r="C58" s="26"/>
    </row>
    <row r="59" spans="1:3" x14ac:dyDescent="0.25">
      <c r="A59" s="13" t="s">
        <v>605</v>
      </c>
      <c r="B59" s="6" t="s">
        <v>284</v>
      </c>
      <c r="C59" s="26"/>
    </row>
    <row r="60" spans="1:3" x14ac:dyDescent="0.25">
      <c r="A60" s="13" t="s">
        <v>606</v>
      </c>
      <c r="B60" s="6" t="s">
        <v>284</v>
      </c>
      <c r="C60" s="26"/>
    </row>
    <row r="61" spans="1:3" x14ac:dyDescent="0.25">
      <c r="A61" s="13" t="s">
        <v>607</v>
      </c>
      <c r="B61" s="6" t="s">
        <v>284</v>
      </c>
      <c r="C61" s="26"/>
    </row>
    <row r="62" spans="1:3" s="89" customFormat="1" ht="25.5" x14ac:dyDescent="0.25">
      <c r="A62" s="7" t="s">
        <v>529</v>
      </c>
      <c r="B62" s="8" t="s">
        <v>284</v>
      </c>
      <c r="C62" s="94"/>
    </row>
    <row r="63" spans="1:3" x14ac:dyDescent="0.25">
      <c r="A63" s="13" t="s">
        <v>603</v>
      </c>
      <c r="B63" s="6" t="s">
        <v>285</v>
      </c>
      <c r="C63" s="26"/>
    </row>
    <row r="64" spans="1:3" x14ac:dyDescent="0.25">
      <c r="A64" s="13" t="s">
        <v>612</v>
      </c>
      <c r="B64" s="6" t="s">
        <v>285</v>
      </c>
      <c r="C64" s="26"/>
    </row>
    <row r="65" spans="1:3" ht="30" x14ac:dyDescent="0.25">
      <c r="A65" s="13" t="s">
        <v>613</v>
      </c>
      <c r="B65" s="6" t="s">
        <v>285</v>
      </c>
      <c r="C65" s="108"/>
    </row>
    <row r="66" spans="1:3" x14ac:dyDescent="0.25">
      <c r="A66" s="13" t="s">
        <v>611</v>
      </c>
      <c r="B66" s="6" t="s">
        <v>285</v>
      </c>
      <c r="C66" s="116"/>
    </row>
    <row r="67" spans="1:3" x14ac:dyDescent="0.25">
      <c r="A67" s="13" t="s">
        <v>610</v>
      </c>
      <c r="B67" s="6" t="s">
        <v>285</v>
      </c>
      <c r="C67" s="116"/>
    </row>
    <row r="68" spans="1:3" x14ac:dyDescent="0.25">
      <c r="A68" s="13" t="s">
        <v>609</v>
      </c>
      <c r="B68" s="6" t="s">
        <v>285</v>
      </c>
      <c r="C68" s="116"/>
    </row>
    <row r="69" spans="1:3" x14ac:dyDescent="0.25">
      <c r="A69" s="13" t="s">
        <v>604</v>
      </c>
      <c r="B69" s="6" t="s">
        <v>285</v>
      </c>
      <c r="C69" s="116"/>
    </row>
    <row r="70" spans="1:3" x14ac:dyDescent="0.25">
      <c r="A70" s="13" t="s">
        <v>605</v>
      </c>
      <c r="B70" s="6" t="s">
        <v>285</v>
      </c>
      <c r="C70" s="116"/>
    </row>
    <row r="71" spans="1:3" x14ac:dyDescent="0.25">
      <c r="A71" s="13" t="s">
        <v>606</v>
      </c>
      <c r="B71" s="6" t="s">
        <v>285</v>
      </c>
      <c r="C71" s="116"/>
    </row>
    <row r="72" spans="1:3" x14ac:dyDescent="0.25">
      <c r="A72" s="13" t="s">
        <v>607</v>
      </c>
      <c r="B72" s="6" t="s">
        <v>285</v>
      </c>
      <c r="C72" s="116"/>
    </row>
    <row r="73" spans="1:3" s="89" customFormat="1" x14ac:dyDescent="0.25">
      <c r="A73" s="7" t="s">
        <v>476</v>
      </c>
      <c r="B73" s="8" t="s">
        <v>285</v>
      </c>
      <c r="C73" s="181"/>
    </row>
    <row r="74" spans="1:3" x14ac:dyDescent="0.25">
      <c r="A74" s="13" t="s">
        <v>614</v>
      </c>
      <c r="B74" s="5" t="s">
        <v>684</v>
      </c>
      <c r="C74" s="26"/>
    </row>
    <row r="75" spans="1:3" x14ac:dyDescent="0.25">
      <c r="A75" s="13" t="s">
        <v>615</v>
      </c>
      <c r="B75" s="5" t="s">
        <v>684</v>
      </c>
      <c r="C75" s="26"/>
    </row>
    <row r="76" spans="1:3" x14ac:dyDescent="0.25">
      <c r="A76" s="13" t="s">
        <v>623</v>
      </c>
      <c r="B76" s="5" t="s">
        <v>684</v>
      </c>
      <c r="C76" s="26"/>
    </row>
    <row r="77" spans="1:3" x14ac:dyDescent="0.25">
      <c r="A77" s="5" t="s">
        <v>622</v>
      </c>
      <c r="B77" s="5" t="s">
        <v>684</v>
      </c>
      <c r="C77" s="26"/>
    </row>
    <row r="78" spans="1:3" x14ac:dyDescent="0.25">
      <c r="A78" s="5" t="s">
        <v>621</v>
      </c>
      <c r="B78" s="5" t="s">
        <v>684</v>
      </c>
      <c r="C78" s="26"/>
    </row>
    <row r="79" spans="1:3" x14ac:dyDescent="0.25">
      <c r="A79" s="5" t="s">
        <v>620</v>
      </c>
      <c r="B79" s="5" t="s">
        <v>684</v>
      </c>
      <c r="C79" s="26"/>
    </row>
    <row r="80" spans="1:3" x14ac:dyDescent="0.25">
      <c r="A80" s="13" t="s">
        <v>619</v>
      </c>
      <c r="B80" s="5" t="s">
        <v>684</v>
      </c>
      <c r="C80" s="26"/>
    </row>
    <row r="81" spans="1:3" x14ac:dyDescent="0.25">
      <c r="A81" s="13" t="s">
        <v>624</v>
      </c>
      <c r="B81" s="5" t="s">
        <v>684</v>
      </c>
      <c r="C81" s="26"/>
    </row>
    <row r="82" spans="1:3" x14ac:dyDescent="0.25">
      <c r="A82" s="13" t="s">
        <v>616</v>
      </c>
      <c r="B82" s="5" t="s">
        <v>684</v>
      </c>
      <c r="C82" s="26"/>
    </row>
    <row r="83" spans="1:3" x14ac:dyDescent="0.25">
      <c r="A83" s="13" t="s">
        <v>617</v>
      </c>
      <c r="B83" s="5" t="s">
        <v>684</v>
      </c>
      <c r="C83" s="26"/>
    </row>
    <row r="84" spans="1:3" s="89" customFormat="1" ht="25.5" x14ac:dyDescent="0.25">
      <c r="A84" s="7" t="s">
        <v>544</v>
      </c>
      <c r="B84" s="7" t="s">
        <v>684</v>
      </c>
      <c r="C84" s="94"/>
    </row>
    <row r="85" spans="1:3" x14ac:dyDescent="0.25">
      <c r="A85" s="13" t="s">
        <v>614</v>
      </c>
      <c r="B85" s="5" t="s">
        <v>664</v>
      </c>
      <c r="C85" s="26"/>
    </row>
    <row r="86" spans="1:3" x14ac:dyDescent="0.25">
      <c r="A86" s="13" t="s">
        <v>615</v>
      </c>
      <c r="B86" s="5" t="s">
        <v>664</v>
      </c>
      <c r="C86" s="26"/>
    </row>
    <row r="87" spans="1:3" x14ac:dyDescent="0.25">
      <c r="A87" s="13" t="s">
        <v>623</v>
      </c>
      <c r="B87" s="5" t="s">
        <v>664</v>
      </c>
      <c r="C87" s="26"/>
    </row>
    <row r="88" spans="1:3" x14ac:dyDescent="0.25">
      <c r="A88" s="5" t="s">
        <v>622</v>
      </c>
      <c r="B88" s="5" t="s">
        <v>664</v>
      </c>
      <c r="C88" s="26"/>
    </row>
    <row r="89" spans="1:3" x14ac:dyDescent="0.25">
      <c r="A89" s="5" t="s">
        <v>621</v>
      </c>
      <c r="B89" s="5" t="s">
        <v>664</v>
      </c>
      <c r="C89" s="26"/>
    </row>
    <row r="90" spans="1:3" x14ac:dyDescent="0.25">
      <c r="A90" s="5" t="s">
        <v>652</v>
      </c>
      <c r="B90" s="5" t="s">
        <v>664</v>
      </c>
      <c r="C90" s="116"/>
    </row>
    <row r="91" spans="1:3" x14ac:dyDescent="0.25">
      <c r="A91" s="13" t="s">
        <v>619</v>
      </c>
      <c r="B91" s="5" t="s">
        <v>664</v>
      </c>
      <c r="C91" s="116"/>
    </row>
    <row r="92" spans="1:3" x14ac:dyDescent="0.25">
      <c r="A92" s="13" t="s">
        <v>618</v>
      </c>
      <c r="B92" s="5" t="s">
        <v>664</v>
      </c>
      <c r="C92" s="116"/>
    </row>
    <row r="93" spans="1:3" x14ac:dyDescent="0.25">
      <c r="A93" s="13" t="s">
        <v>616</v>
      </c>
      <c r="B93" s="5" t="s">
        <v>664</v>
      </c>
      <c r="C93" s="116"/>
    </row>
    <row r="94" spans="1:3" x14ac:dyDescent="0.25">
      <c r="A94" s="13" t="s">
        <v>617</v>
      </c>
      <c r="B94" s="5" t="s">
        <v>664</v>
      </c>
      <c r="C94" s="116"/>
    </row>
    <row r="95" spans="1:3" s="89" customFormat="1" x14ac:dyDescent="0.25">
      <c r="A95" s="15" t="s">
        <v>545</v>
      </c>
      <c r="B95" s="15" t="s">
        <v>664</v>
      </c>
      <c r="C95" s="117"/>
    </row>
    <row r="96" spans="1:3" x14ac:dyDescent="0.25">
      <c r="A96" s="13" t="s">
        <v>614</v>
      </c>
      <c r="B96" s="5" t="s">
        <v>685</v>
      </c>
      <c r="C96" s="116"/>
    </row>
    <row r="97" spans="1:3" x14ac:dyDescent="0.25">
      <c r="A97" s="13" t="s">
        <v>615</v>
      </c>
      <c r="B97" s="5" t="s">
        <v>685</v>
      </c>
      <c r="C97" s="116"/>
    </row>
    <row r="98" spans="1:3" x14ac:dyDescent="0.25">
      <c r="A98" s="13" t="s">
        <v>623</v>
      </c>
      <c r="B98" s="5" t="s">
        <v>685</v>
      </c>
      <c r="C98" s="26"/>
    </row>
    <row r="99" spans="1:3" x14ac:dyDescent="0.25">
      <c r="A99" s="5" t="s">
        <v>622</v>
      </c>
      <c r="B99" s="5" t="s">
        <v>685</v>
      </c>
      <c r="C99" s="26"/>
    </row>
    <row r="100" spans="1:3" x14ac:dyDescent="0.25">
      <c r="A100" s="5" t="s">
        <v>621</v>
      </c>
      <c r="B100" s="5" t="s">
        <v>685</v>
      </c>
      <c r="C100" s="26"/>
    </row>
    <row r="101" spans="1:3" x14ac:dyDescent="0.25">
      <c r="A101" s="5" t="s">
        <v>620</v>
      </c>
      <c r="B101" s="5" t="s">
        <v>685</v>
      </c>
      <c r="C101" s="26"/>
    </row>
    <row r="102" spans="1:3" x14ac:dyDescent="0.25">
      <c r="A102" s="13" t="s">
        <v>619</v>
      </c>
      <c r="B102" s="5" t="s">
        <v>685</v>
      </c>
      <c r="C102" s="26"/>
    </row>
    <row r="103" spans="1:3" x14ac:dyDescent="0.25">
      <c r="A103" s="13" t="s">
        <v>624</v>
      </c>
      <c r="B103" s="5" t="s">
        <v>685</v>
      </c>
      <c r="C103" s="26"/>
    </row>
    <row r="104" spans="1:3" x14ac:dyDescent="0.25">
      <c r="A104" s="13" t="s">
        <v>616</v>
      </c>
      <c r="B104" s="5" t="s">
        <v>685</v>
      </c>
      <c r="C104" s="26"/>
    </row>
    <row r="105" spans="1:3" x14ac:dyDescent="0.25">
      <c r="A105" s="13" t="s">
        <v>617</v>
      </c>
      <c r="B105" s="5" t="s">
        <v>685</v>
      </c>
      <c r="C105" s="26"/>
    </row>
    <row r="106" spans="1:3" s="89" customFormat="1" ht="25.5" x14ac:dyDescent="0.25">
      <c r="A106" s="7" t="s">
        <v>546</v>
      </c>
      <c r="B106" s="8" t="s">
        <v>685</v>
      </c>
      <c r="C106" s="94"/>
    </row>
    <row r="107" spans="1:3" x14ac:dyDescent="0.25">
      <c r="A107" s="13" t="s">
        <v>614</v>
      </c>
      <c r="B107" s="5" t="s">
        <v>686</v>
      </c>
      <c r="C107" s="26"/>
    </row>
    <row r="108" spans="1:3" x14ac:dyDescent="0.25">
      <c r="A108" s="13" t="s">
        <v>615</v>
      </c>
      <c r="B108" s="5" t="s">
        <v>686</v>
      </c>
      <c r="C108" s="26"/>
    </row>
    <row r="109" spans="1:3" x14ac:dyDescent="0.25">
      <c r="A109" s="13" t="s">
        <v>623</v>
      </c>
      <c r="B109" s="5" t="s">
        <v>686</v>
      </c>
      <c r="C109" s="26"/>
    </row>
    <row r="110" spans="1:3" x14ac:dyDescent="0.25">
      <c r="A110" s="5" t="s">
        <v>622</v>
      </c>
      <c r="B110" s="5" t="s">
        <v>686</v>
      </c>
      <c r="C110" s="26"/>
    </row>
    <row r="111" spans="1:3" x14ac:dyDescent="0.25">
      <c r="A111" s="5" t="s">
        <v>621</v>
      </c>
      <c r="B111" s="5" t="s">
        <v>686</v>
      </c>
      <c r="C111" s="26"/>
    </row>
    <row r="112" spans="1:3" x14ac:dyDescent="0.25">
      <c r="A112" s="5" t="s">
        <v>620</v>
      </c>
      <c r="B112" s="5" t="s">
        <v>686</v>
      </c>
      <c r="C112" s="26"/>
    </row>
    <row r="113" spans="1:3" x14ac:dyDescent="0.25">
      <c r="A113" s="13" t="s">
        <v>619</v>
      </c>
      <c r="B113" s="5" t="s">
        <v>686</v>
      </c>
      <c r="C113" s="26"/>
    </row>
    <row r="114" spans="1:3" x14ac:dyDescent="0.25">
      <c r="A114" s="13" t="s">
        <v>618</v>
      </c>
      <c r="B114" s="5" t="s">
        <v>686</v>
      </c>
      <c r="C114" s="26"/>
    </row>
    <row r="115" spans="1:3" x14ac:dyDescent="0.25">
      <c r="A115" s="13" t="s">
        <v>616</v>
      </c>
      <c r="B115" s="5" t="s">
        <v>686</v>
      </c>
      <c r="C115" s="26"/>
    </row>
    <row r="116" spans="1:3" x14ac:dyDescent="0.25">
      <c r="A116" s="13" t="s">
        <v>617</v>
      </c>
      <c r="B116" s="5" t="s">
        <v>686</v>
      </c>
      <c r="C116" s="26"/>
    </row>
    <row r="117" spans="1:3" s="89" customFormat="1" x14ac:dyDescent="0.25">
      <c r="A117" s="15" t="s">
        <v>547</v>
      </c>
      <c r="B117" s="8" t="s">
        <v>686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08" t="s">
        <v>707</v>
      </c>
      <c r="B1" s="208"/>
      <c r="C1" s="208"/>
    </row>
    <row r="3" spans="1:3" ht="28.5" customHeight="1" x14ac:dyDescent="0.25">
      <c r="A3" s="202" t="s">
        <v>691</v>
      </c>
      <c r="B3" s="207"/>
      <c r="C3" s="207"/>
    </row>
    <row r="4" spans="1:3" ht="26.25" customHeight="1" x14ac:dyDescent="0.25">
      <c r="A4" s="212" t="s">
        <v>680</v>
      </c>
      <c r="B4" s="212"/>
      <c r="C4" s="212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2" t="s">
        <v>385</v>
      </c>
      <c r="B8" s="6" t="s">
        <v>160</v>
      </c>
      <c r="C8" s="26"/>
    </row>
    <row r="9" spans="1:3" x14ac:dyDescent="0.25">
      <c r="A9" s="12" t="s">
        <v>386</v>
      </c>
      <c r="B9" s="6" t="s">
        <v>160</v>
      </c>
      <c r="C9" s="26"/>
    </row>
    <row r="10" spans="1:3" x14ac:dyDescent="0.25">
      <c r="A10" s="12" t="s">
        <v>387</v>
      </c>
      <c r="B10" s="6" t="s">
        <v>160</v>
      </c>
      <c r="C10" s="26"/>
    </row>
    <row r="11" spans="1:3" x14ac:dyDescent="0.25">
      <c r="A11" s="12" t="s">
        <v>388</v>
      </c>
      <c r="B11" s="6" t="s">
        <v>160</v>
      </c>
      <c r="C11" s="26"/>
    </row>
    <row r="12" spans="1:3" x14ac:dyDescent="0.25">
      <c r="A12" s="13" t="s">
        <v>389</v>
      </c>
      <c r="B12" s="6" t="s">
        <v>160</v>
      </c>
      <c r="C12" s="26"/>
    </row>
    <row r="13" spans="1:3" x14ac:dyDescent="0.25">
      <c r="A13" s="13" t="s">
        <v>390</v>
      </c>
      <c r="B13" s="6" t="s">
        <v>160</v>
      </c>
      <c r="C13" s="26"/>
    </row>
    <row r="14" spans="1:3" s="89" customFormat="1" x14ac:dyDescent="0.25">
      <c r="A14" s="15" t="s">
        <v>31</v>
      </c>
      <c r="B14" s="14" t="s">
        <v>160</v>
      </c>
      <c r="C14" s="94"/>
    </row>
    <row r="15" spans="1:3" x14ac:dyDescent="0.25">
      <c r="A15" s="12" t="s">
        <v>391</v>
      </c>
      <c r="B15" s="6" t="s">
        <v>161</v>
      </c>
      <c r="C15" s="26"/>
    </row>
    <row r="16" spans="1:3" s="89" customFormat="1" x14ac:dyDescent="0.25">
      <c r="A16" s="16" t="s">
        <v>30</v>
      </c>
      <c r="B16" s="14" t="s">
        <v>161</v>
      </c>
      <c r="C16" s="94"/>
    </row>
    <row r="17" spans="1:3" x14ac:dyDescent="0.25">
      <c r="A17" s="12" t="s">
        <v>392</v>
      </c>
      <c r="B17" s="6" t="s">
        <v>162</v>
      </c>
      <c r="C17" s="26"/>
    </row>
    <row r="18" spans="1:3" x14ac:dyDescent="0.25">
      <c r="A18" s="12" t="s">
        <v>393</v>
      </c>
      <c r="B18" s="6" t="s">
        <v>162</v>
      </c>
      <c r="C18" s="26"/>
    </row>
    <row r="19" spans="1:3" x14ac:dyDescent="0.25">
      <c r="A19" s="13" t="s">
        <v>394</v>
      </c>
      <c r="B19" s="6" t="s">
        <v>162</v>
      </c>
      <c r="C19" s="26"/>
    </row>
    <row r="20" spans="1:3" x14ac:dyDescent="0.25">
      <c r="A20" s="13" t="s">
        <v>395</v>
      </c>
      <c r="B20" s="6" t="s">
        <v>162</v>
      </c>
      <c r="C20" s="26"/>
    </row>
    <row r="21" spans="1:3" x14ac:dyDescent="0.25">
      <c r="A21" s="13" t="s">
        <v>396</v>
      </c>
      <c r="B21" s="6" t="s">
        <v>162</v>
      </c>
      <c r="C21" s="26"/>
    </row>
    <row r="22" spans="1:3" ht="30" x14ac:dyDescent="0.25">
      <c r="A22" s="17" t="s">
        <v>397</v>
      </c>
      <c r="B22" s="6" t="s">
        <v>162</v>
      </c>
      <c r="C22" s="26"/>
    </row>
    <row r="23" spans="1:3" s="89" customFormat="1" x14ac:dyDescent="0.25">
      <c r="A23" s="11" t="s">
        <v>29</v>
      </c>
      <c r="B23" s="14" t="s">
        <v>162</v>
      </c>
      <c r="C23" s="94"/>
    </row>
    <row r="24" spans="1:3" x14ac:dyDescent="0.25">
      <c r="A24" s="12" t="s">
        <v>398</v>
      </c>
      <c r="B24" s="6" t="s">
        <v>163</v>
      </c>
      <c r="C24" s="26"/>
    </row>
    <row r="25" spans="1:3" x14ac:dyDescent="0.25">
      <c r="A25" s="12" t="s">
        <v>399</v>
      </c>
      <c r="B25" s="6" t="s">
        <v>163</v>
      </c>
      <c r="C25" s="26">
        <v>0</v>
      </c>
    </row>
    <row r="26" spans="1:3" s="89" customFormat="1" x14ac:dyDescent="0.25">
      <c r="A26" s="11" t="s">
        <v>28</v>
      </c>
      <c r="B26" s="8" t="s">
        <v>163</v>
      </c>
      <c r="C26" s="94">
        <v>0</v>
      </c>
    </row>
    <row r="27" spans="1:3" x14ac:dyDescent="0.25">
      <c r="A27" s="12" t="s">
        <v>400</v>
      </c>
      <c r="B27" s="6" t="s">
        <v>164</v>
      </c>
      <c r="C27" s="26"/>
    </row>
    <row r="28" spans="1:3" x14ac:dyDescent="0.25">
      <c r="A28" s="12" t="s">
        <v>401</v>
      </c>
      <c r="B28" s="6" t="s">
        <v>164</v>
      </c>
      <c r="C28" s="26"/>
    </row>
    <row r="29" spans="1:3" x14ac:dyDescent="0.25">
      <c r="A29" s="13" t="s">
        <v>402</v>
      </c>
      <c r="B29" s="6" t="s">
        <v>164</v>
      </c>
      <c r="C29" s="26"/>
    </row>
    <row r="30" spans="1:3" x14ac:dyDescent="0.25">
      <c r="A30" s="13" t="s">
        <v>403</v>
      </c>
      <c r="B30" s="6" t="s">
        <v>164</v>
      </c>
      <c r="C30" s="26"/>
    </row>
    <row r="31" spans="1:3" x14ac:dyDescent="0.25">
      <c r="A31" s="13" t="s">
        <v>404</v>
      </c>
      <c r="B31" s="6" t="s">
        <v>164</v>
      </c>
      <c r="C31" s="115"/>
    </row>
    <row r="32" spans="1:3" x14ac:dyDescent="0.25">
      <c r="A32" s="13" t="s">
        <v>405</v>
      </c>
      <c r="B32" s="6" t="s">
        <v>164</v>
      </c>
      <c r="C32" s="26"/>
    </row>
    <row r="33" spans="1:3" x14ac:dyDescent="0.25">
      <c r="A33" s="13" t="s">
        <v>653</v>
      </c>
      <c r="B33" s="6" t="s">
        <v>164</v>
      </c>
      <c r="C33" s="195">
        <v>2186000</v>
      </c>
    </row>
    <row r="34" spans="1:3" x14ac:dyDescent="0.25">
      <c r="A34" s="13" t="s">
        <v>406</v>
      </c>
      <c r="B34" s="6" t="s">
        <v>164</v>
      </c>
      <c r="C34" s="26"/>
    </row>
    <row r="35" spans="1:3" x14ac:dyDescent="0.25">
      <c r="A35" s="13" t="s">
        <v>407</v>
      </c>
      <c r="B35" s="6" t="s">
        <v>164</v>
      </c>
      <c r="C35" s="26"/>
    </row>
    <row r="36" spans="1:3" x14ac:dyDescent="0.25">
      <c r="A36" s="13" t="s">
        <v>408</v>
      </c>
      <c r="B36" s="6" t="s">
        <v>164</v>
      </c>
      <c r="C36" s="26"/>
    </row>
    <row r="37" spans="1:3" ht="30" x14ac:dyDescent="0.25">
      <c r="A37" s="13" t="s">
        <v>409</v>
      </c>
      <c r="B37" s="6" t="s">
        <v>164</v>
      </c>
      <c r="C37" s="26"/>
    </row>
    <row r="38" spans="1:3" ht="30" x14ac:dyDescent="0.25">
      <c r="A38" s="13" t="s">
        <v>410</v>
      </c>
      <c r="B38" s="6" t="s">
        <v>164</v>
      </c>
      <c r="C38" s="26"/>
    </row>
    <row r="39" spans="1:3" s="89" customFormat="1" x14ac:dyDescent="0.25">
      <c r="A39" s="11" t="s">
        <v>411</v>
      </c>
      <c r="B39" s="14" t="s">
        <v>164</v>
      </c>
      <c r="C39" s="181">
        <f>SUM(C33:C38)</f>
        <v>2186000</v>
      </c>
    </row>
    <row r="40" spans="1:3" s="89" customFormat="1" ht="15.75" x14ac:dyDescent="0.25">
      <c r="A40" s="18" t="s">
        <v>412</v>
      </c>
      <c r="B40" s="9" t="s">
        <v>165</v>
      </c>
      <c r="C40" s="182">
        <f>SUM(C39)</f>
        <v>2186000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4"/>
  <sheetViews>
    <sheetView workbookViewId="0">
      <selection activeCell="J19" sqref="J19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08" t="s">
        <v>708</v>
      </c>
      <c r="B1" s="208"/>
      <c r="C1" s="208"/>
    </row>
    <row r="3" spans="1:3" ht="24" customHeight="1" x14ac:dyDescent="0.25">
      <c r="A3" s="202" t="s">
        <v>691</v>
      </c>
      <c r="B3" s="203"/>
      <c r="C3" s="203"/>
    </row>
    <row r="4" spans="1:3" ht="26.25" customHeight="1" x14ac:dyDescent="0.25">
      <c r="A4" s="212" t="s">
        <v>681</v>
      </c>
      <c r="B4" s="203"/>
      <c r="C4" s="203"/>
    </row>
    <row r="6" spans="1:3" ht="25.5" x14ac:dyDescent="0.25">
      <c r="A6" s="38" t="s">
        <v>632</v>
      </c>
      <c r="B6" s="3" t="s">
        <v>81</v>
      </c>
      <c r="C6" s="73" t="s">
        <v>25</v>
      </c>
    </row>
    <row r="7" spans="1:3" x14ac:dyDescent="0.25">
      <c r="A7" s="5" t="s">
        <v>530</v>
      </c>
      <c r="B7" s="5" t="s">
        <v>292</v>
      </c>
      <c r="C7" s="26"/>
    </row>
    <row r="8" spans="1:3" x14ac:dyDescent="0.25">
      <c r="A8" s="5" t="s">
        <v>531</v>
      </c>
      <c r="B8" s="5" t="s">
        <v>292</v>
      </c>
      <c r="C8" s="26"/>
    </row>
    <row r="9" spans="1:3" x14ac:dyDescent="0.25">
      <c r="A9" s="5" t="s">
        <v>532</v>
      </c>
      <c r="B9" s="5" t="s">
        <v>292</v>
      </c>
      <c r="C9" s="196">
        <v>300000</v>
      </c>
    </row>
    <row r="10" spans="1:3" x14ac:dyDescent="0.25">
      <c r="A10" s="5" t="s">
        <v>533</v>
      </c>
      <c r="B10" s="5" t="s">
        <v>292</v>
      </c>
      <c r="C10" s="26"/>
    </row>
    <row r="11" spans="1:3" s="89" customFormat="1" x14ac:dyDescent="0.25">
      <c r="A11" s="7" t="s">
        <v>481</v>
      </c>
      <c r="B11" s="8" t="s">
        <v>292</v>
      </c>
      <c r="C11" s="182">
        <f>SUM(C7:C10)</f>
        <v>300000</v>
      </c>
    </row>
    <row r="12" spans="1:3" x14ac:dyDescent="0.25">
      <c r="A12" s="5" t="s">
        <v>482</v>
      </c>
      <c r="B12" s="6" t="s">
        <v>293</v>
      </c>
      <c r="C12" s="183">
        <v>2000000</v>
      </c>
    </row>
    <row r="13" spans="1:3" ht="27" x14ac:dyDescent="0.25">
      <c r="A13" s="47" t="s">
        <v>294</v>
      </c>
      <c r="B13" s="47" t="s">
        <v>293</v>
      </c>
      <c r="C13" s="87">
        <v>2000000</v>
      </c>
    </row>
    <row r="14" spans="1:3" ht="27" x14ac:dyDescent="0.25">
      <c r="A14" s="47" t="s">
        <v>295</v>
      </c>
      <c r="B14" s="47" t="s">
        <v>293</v>
      </c>
      <c r="C14" s="26"/>
    </row>
    <row r="15" spans="1:3" x14ac:dyDescent="0.25">
      <c r="A15" s="5" t="s">
        <v>484</v>
      </c>
      <c r="B15" s="6" t="s">
        <v>299</v>
      </c>
      <c r="C15" s="26">
        <v>0</v>
      </c>
    </row>
    <row r="16" spans="1:3" ht="27" x14ac:dyDescent="0.25">
      <c r="A16" s="47" t="s">
        <v>300</v>
      </c>
      <c r="B16" s="47" t="s">
        <v>299</v>
      </c>
      <c r="C16" s="26"/>
    </row>
    <row r="17" spans="1:3" ht="27" x14ac:dyDescent="0.25">
      <c r="A17" s="47" t="s">
        <v>301</v>
      </c>
      <c r="B17" s="47" t="s">
        <v>299</v>
      </c>
      <c r="C17" s="197">
        <v>0</v>
      </c>
    </row>
    <row r="18" spans="1:3" x14ac:dyDescent="0.25">
      <c r="A18" s="47" t="s">
        <v>302</v>
      </c>
      <c r="B18" s="47" t="s">
        <v>299</v>
      </c>
      <c r="C18" s="26"/>
    </row>
    <row r="19" spans="1:3" x14ac:dyDescent="0.25">
      <c r="A19" s="47" t="s">
        <v>303</v>
      </c>
      <c r="B19" s="47" t="s">
        <v>299</v>
      </c>
      <c r="C19" s="26"/>
    </row>
    <row r="20" spans="1:3" x14ac:dyDescent="0.25">
      <c r="A20" s="5" t="s">
        <v>534</v>
      </c>
      <c r="B20" s="6" t="s">
        <v>304</v>
      </c>
      <c r="C20" s="198">
        <v>40000</v>
      </c>
    </row>
    <row r="21" spans="1:3" x14ac:dyDescent="0.25">
      <c r="A21" s="47" t="s">
        <v>305</v>
      </c>
      <c r="B21" s="47" t="s">
        <v>304</v>
      </c>
      <c r="C21" s="183">
        <v>40000</v>
      </c>
    </row>
    <row r="22" spans="1:3" x14ac:dyDescent="0.25">
      <c r="A22" s="47" t="s">
        <v>306</v>
      </c>
      <c r="B22" s="47" t="s">
        <v>304</v>
      </c>
      <c r="C22" s="26">
        <v>0</v>
      </c>
    </row>
    <row r="23" spans="1:3" s="89" customFormat="1" x14ac:dyDescent="0.25">
      <c r="A23" s="7" t="s">
        <v>513</v>
      </c>
      <c r="B23" s="8" t="s">
        <v>307</v>
      </c>
      <c r="C23" s="199">
        <f>C12+C15+C20</f>
        <v>2040000</v>
      </c>
    </row>
    <row r="24" spans="1:3" x14ac:dyDescent="0.25">
      <c r="A24" s="5" t="s">
        <v>535</v>
      </c>
      <c r="B24" s="5" t="s">
        <v>308</v>
      </c>
      <c r="C24" s="26">
        <v>0</v>
      </c>
    </row>
    <row r="25" spans="1:3" x14ac:dyDescent="0.25">
      <c r="A25" s="5" t="s">
        <v>536</v>
      </c>
      <c r="B25" s="5" t="s">
        <v>308</v>
      </c>
      <c r="C25" s="26"/>
    </row>
    <row r="26" spans="1:3" x14ac:dyDescent="0.25">
      <c r="A26" s="5" t="s">
        <v>537</v>
      </c>
      <c r="B26" s="5" t="s">
        <v>308</v>
      </c>
      <c r="C26" s="26"/>
    </row>
    <row r="27" spans="1:3" x14ac:dyDescent="0.25">
      <c r="A27" s="5" t="s">
        <v>538</v>
      </c>
      <c r="B27" s="5" t="s">
        <v>308</v>
      </c>
      <c r="C27" s="26"/>
    </row>
    <row r="28" spans="1:3" x14ac:dyDescent="0.25">
      <c r="A28" s="5" t="s">
        <v>539</v>
      </c>
      <c r="B28" s="5" t="s">
        <v>308</v>
      </c>
      <c r="C28" s="26"/>
    </row>
    <row r="29" spans="1:3" x14ac:dyDescent="0.25">
      <c r="A29" s="5" t="s">
        <v>540</v>
      </c>
      <c r="B29" s="5" t="s">
        <v>308</v>
      </c>
      <c r="C29" s="26"/>
    </row>
    <row r="30" spans="1:3" x14ac:dyDescent="0.25">
      <c r="A30" s="5" t="s">
        <v>541</v>
      </c>
      <c r="B30" s="5" t="s">
        <v>308</v>
      </c>
      <c r="C30" s="26"/>
    </row>
    <row r="31" spans="1:3" x14ac:dyDescent="0.25">
      <c r="A31" s="5" t="s">
        <v>542</v>
      </c>
      <c r="B31" s="5" t="s">
        <v>308</v>
      </c>
      <c r="C31" s="26"/>
    </row>
    <row r="32" spans="1:3" ht="45" x14ac:dyDescent="0.25">
      <c r="A32" s="5" t="s">
        <v>543</v>
      </c>
      <c r="B32" s="5" t="s">
        <v>308</v>
      </c>
      <c r="C32" s="26"/>
    </row>
    <row r="33" spans="1:3" x14ac:dyDescent="0.25">
      <c r="A33" s="5" t="s">
        <v>651</v>
      </c>
      <c r="B33" s="5" t="s">
        <v>308</v>
      </c>
      <c r="C33" s="180">
        <v>20000</v>
      </c>
    </row>
    <row r="34" spans="1:3" s="89" customFormat="1" x14ac:dyDescent="0.25">
      <c r="A34" s="7" t="s">
        <v>486</v>
      </c>
      <c r="B34" s="8" t="s">
        <v>308</v>
      </c>
      <c r="C34" s="181">
        <f>SUM(C24:C33)</f>
        <v>20000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tabSelected="1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08" t="s">
        <v>709</v>
      </c>
      <c r="D1" s="208"/>
    </row>
    <row r="3" spans="1:4" ht="22.5" customHeight="1" x14ac:dyDescent="0.25">
      <c r="A3" s="202" t="s">
        <v>691</v>
      </c>
      <c r="B3" s="203"/>
      <c r="C3" s="203"/>
      <c r="D3" s="203"/>
    </row>
    <row r="4" spans="1:4" ht="48.75" customHeight="1" x14ac:dyDescent="0.25">
      <c r="A4" s="205" t="s">
        <v>682</v>
      </c>
      <c r="B4" s="203"/>
      <c r="C4" s="203"/>
      <c r="D4" s="204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632</v>
      </c>
      <c r="B7" s="3" t="s">
        <v>81</v>
      </c>
      <c r="C7" s="73" t="s">
        <v>26</v>
      </c>
      <c r="D7" s="73" t="s">
        <v>27</v>
      </c>
    </row>
    <row r="8" spans="1:4" x14ac:dyDescent="0.25">
      <c r="A8" s="12" t="s">
        <v>429</v>
      </c>
      <c r="B8" s="5" t="s">
        <v>218</v>
      </c>
      <c r="C8" s="26"/>
      <c r="D8" s="26"/>
    </row>
    <row r="9" spans="1:4" x14ac:dyDescent="0.25">
      <c r="A9" s="19" t="s">
        <v>219</v>
      </c>
      <c r="B9" s="19" t="s">
        <v>218</v>
      </c>
      <c r="C9" s="26"/>
      <c r="D9" s="26"/>
    </row>
    <row r="10" spans="1:4" x14ac:dyDescent="0.25">
      <c r="A10" s="19" t="s">
        <v>220</v>
      </c>
      <c r="B10" s="19" t="s">
        <v>218</v>
      </c>
      <c r="C10" s="26"/>
      <c r="D10" s="26"/>
    </row>
    <row r="11" spans="1:4" ht="30" x14ac:dyDescent="0.25">
      <c r="A11" s="12" t="s">
        <v>221</v>
      </c>
      <c r="B11" s="5" t="s">
        <v>222</v>
      </c>
      <c r="C11" s="26"/>
      <c r="D11" s="107"/>
    </row>
    <row r="12" spans="1:4" x14ac:dyDescent="0.25">
      <c r="A12" s="12" t="s">
        <v>428</v>
      </c>
      <c r="B12" s="5" t="s">
        <v>223</v>
      </c>
      <c r="C12" s="107"/>
      <c r="D12" s="115"/>
    </row>
    <row r="13" spans="1:4" x14ac:dyDescent="0.25">
      <c r="A13" s="19" t="s">
        <v>219</v>
      </c>
      <c r="B13" s="19" t="s">
        <v>223</v>
      </c>
      <c r="C13" s="26"/>
      <c r="D13" s="115"/>
    </row>
    <row r="14" spans="1:4" x14ac:dyDescent="0.25">
      <c r="A14" s="19" t="s">
        <v>220</v>
      </c>
      <c r="B14" s="19" t="s">
        <v>224</v>
      </c>
      <c r="C14" s="26"/>
      <c r="D14" s="115"/>
    </row>
    <row r="15" spans="1:4" s="89" customFormat="1" x14ac:dyDescent="0.25">
      <c r="A15" s="11" t="s">
        <v>427</v>
      </c>
      <c r="B15" s="7" t="s">
        <v>225</v>
      </c>
      <c r="C15" s="94"/>
      <c r="D15" s="114"/>
    </row>
    <row r="16" spans="1:4" x14ac:dyDescent="0.25">
      <c r="A16" s="21" t="s">
        <v>432</v>
      </c>
      <c r="B16" s="5" t="s">
        <v>226</v>
      </c>
      <c r="C16" s="26"/>
      <c r="D16" s="115"/>
    </row>
    <row r="17" spans="1:4" x14ac:dyDescent="0.25">
      <c r="A17" s="19" t="s">
        <v>227</v>
      </c>
      <c r="B17" s="19" t="s">
        <v>226</v>
      </c>
      <c r="C17" s="26"/>
      <c r="D17" s="107"/>
    </row>
    <row r="18" spans="1:4" x14ac:dyDescent="0.25">
      <c r="A18" s="19" t="s">
        <v>228</v>
      </c>
      <c r="B18" s="19" t="s">
        <v>226</v>
      </c>
      <c r="C18" s="26"/>
      <c r="D18" s="107"/>
    </row>
    <row r="19" spans="1:4" x14ac:dyDescent="0.25">
      <c r="A19" s="21" t="s">
        <v>433</v>
      </c>
      <c r="B19" s="5" t="s">
        <v>229</v>
      </c>
      <c r="C19" s="26"/>
      <c r="D19" s="107"/>
    </row>
    <row r="20" spans="1:4" x14ac:dyDescent="0.25">
      <c r="A20" s="19" t="s">
        <v>220</v>
      </c>
      <c r="B20" s="19" t="s">
        <v>229</v>
      </c>
      <c r="C20" s="26"/>
      <c r="D20" s="107"/>
    </row>
    <row r="21" spans="1:4" x14ac:dyDescent="0.25">
      <c r="A21" s="13" t="s">
        <v>230</v>
      </c>
      <c r="B21" s="5" t="s">
        <v>231</v>
      </c>
      <c r="C21" s="26"/>
      <c r="D21" s="107"/>
    </row>
    <row r="22" spans="1:4" x14ac:dyDescent="0.25">
      <c r="A22" s="13" t="s">
        <v>434</v>
      </c>
      <c r="B22" s="5" t="s">
        <v>232</v>
      </c>
      <c r="C22" s="26"/>
      <c r="D22" s="107"/>
    </row>
    <row r="23" spans="1:4" x14ac:dyDescent="0.25">
      <c r="A23" s="19" t="s">
        <v>228</v>
      </c>
      <c r="B23" s="19" t="s">
        <v>232</v>
      </c>
      <c r="C23" s="26"/>
      <c r="D23" s="115"/>
    </row>
    <row r="24" spans="1:4" x14ac:dyDescent="0.25">
      <c r="A24" s="19" t="s">
        <v>220</v>
      </c>
      <c r="B24" s="19" t="s">
        <v>232</v>
      </c>
      <c r="C24" s="26"/>
      <c r="D24" s="115"/>
    </row>
    <row r="25" spans="1:4" s="89" customFormat="1" x14ac:dyDescent="0.25">
      <c r="A25" s="22" t="s">
        <v>430</v>
      </c>
      <c r="B25" s="7" t="s">
        <v>233</v>
      </c>
      <c r="C25" s="94"/>
      <c r="D25" s="114"/>
    </row>
    <row r="26" spans="1:4" x14ac:dyDescent="0.25">
      <c r="A26" s="21" t="s">
        <v>234</v>
      </c>
      <c r="B26" s="5" t="s">
        <v>235</v>
      </c>
      <c r="C26" s="26"/>
      <c r="D26" s="115"/>
    </row>
    <row r="27" spans="1:4" x14ac:dyDescent="0.25">
      <c r="A27" s="21" t="s">
        <v>236</v>
      </c>
      <c r="B27" s="5" t="s">
        <v>237</v>
      </c>
      <c r="C27" s="87">
        <f>SUM('2. melléklet'!F112)</f>
        <v>734966</v>
      </c>
      <c r="D27" s="115"/>
    </row>
    <row r="28" spans="1:4" x14ac:dyDescent="0.25">
      <c r="A28" s="21" t="s">
        <v>240</v>
      </c>
      <c r="B28" s="5" t="s">
        <v>241</v>
      </c>
      <c r="C28" s="26"/>
      <c r="D28" s="115"/>
    </row>
    <row r="29" spans="1:4" x14ac:dyDescent="0.25">
      <c r="A29" s="21" t="s">
        <v>242</v>
      </c>
      <c r="B29" s="5" t="s">
        <v>243</v>
      </c>
      <c r="C29" s="26"/>
      <c r="D29" s="115"/>
    </row>
    <row r="30" spans="1:4" x14ac:dyDescent="0.25">
      <c r="A30" s="21" t="s">
        <v>244</v>
      </c>
      <c r="B30" s="5" t="s">
        <v>245</v>
      </c>
      <c r="C30" s="26"/>
      <c r="D30" s="115"/>
    </row>
    <row r="31" spans="1:4" s="89" customFormat="1" x14ac:dyDescent="0.25">
      <c r="A31" s="40" t="s">
        <v>431</v>
      </c>
      <c r="B31" s="41" t="s">
        <v>246</v>
      </c>
      <c r="C31" s="182">
        <f>SUM(C27:C30)</f>
        <v>734966</v>
      </c>
      <c r="D31" s="114"/>
    </row>
    <row r="32" spans="1:4" x14ac:dyDescent="0.25">
      <c r="A32" s="21" t="s">
        <v>247</v>
      </c>
      <c r="B32" s="5" t="s">
        <v>248</v>
      </c>
      <c r="C32" s="26"/>
      <c r="D32" s="107"/>
    </row>
    <row r="33" spans="1:4" x14ac:dyDescent="0.25">
      <c r="A33" s="12" t="s">
        <v>249</v>
      </c>
      <c r="B33" s="5" t="s">
        <v>250</v>
      </c>
      <c r="C33" s="26"/>
      <c r="D33" s="107"/>
    </row>
    <row r="34" spans="1:4" x14ac:dyDescent="0.25">
      <c r="A34" s="21" t="s">
        <v>435</v>
      </c>
      <c r="B34" s="5" t="s">
        <v>251</v>
      </c>
      <c r="C34" s="26"/>
      <c r="D34" s="107"/>
    </row>
    <row r="35" spans="1:4" x14ac:dyDescent="0.25">
      <c r="A35" s="19" t="s">
        <v>220</v>
      </c>
      <c r="B35" s="19" t="s">
        <v>251</v>
      </c>
      <c r="C35" s="26"/>
      <c r="D35" s="107"/>
    </row>
    <row r="36" spans="1:4" x14ac:dyDescent="0.25">
      <c r="A36" s="21" t="s">
        <v>436</v>
      </c>
      <c r="B36" s="5" t="s">
        <v>252</v>
      </c>
      <c r="C36" s="26"/>
      <c r="D36" s="107"/>
    </row>
    <row r="37" spans="1:4" x14ac:dyDescent="0.25">
      <c r="A37" s="19" t="s">
        <v>253</v>
      </c>
      <c r="B37" s="19" t="s">
        <v>252</v>
      </c>
      <c r="C37" s="26"/>
      <c r="D37" s="107"/>
    </row>
    <row r="38" spans="1:4" x14ac:dyDescent="0.25">
      <c r="A38" s="19" t="s">
        <v>254</v>
      </c>
      <c r="B38" s="19" t="s">
        <v>252</v>
      </c>
      <c r="C38" s="26"/>
      <c r="D38" s="107"/>
    </row>
    <row r="39" spans="1:4" x14ac:dyDescent="0.25">
      <c r="A39" s="19" t="s">
        <v>255</v>
      </c>
      <c r="B39" s="19" t="s">
        <v>252</v>
      </c>
      <c r="C39" s="26"/>
      <c r="D39" s="107"/>
    </row>
    <row r="40" spans="1:4" x14ac:dyDescent="0.25">
      <c r="A40" s="19" t="s">
        <v>220</v>
      </c>
      <c r="B40" s="19" t="s">
        <v>252</v>
      </c>
      <c r="C40" s="26"/>
      <c r="D40" s="107"/>
    </row>
    <row r="41" spans="1:4" s="89" customFormat="1" x14ac:dyDescent="0.25">
      <c r="A41" s="40" t="s">
        <v>437</v>
      </c>
      <c r="B41" s="41" t="s">
        <v>256</v>
      </c>
      <c r="C41" s="94"/>
      <c r="D41" s="114"/>
    </row>
    <row r="44" spans="1:4" ht="25.5" x14ac:dyDescent="0.25">
      <c r="A44" s="38" t="s">
        <v>632</v>
      </c>
      <c r="B44" s="3" t="s">
        <v>81</v>
      </c>
      <c r="C44" s="73" t="s">
        <v>26</v>
      </c>
      <c r="D44" s="73"/>
    </row>
    <row r="45" spans="1:4" x14ac:dyDescent="0.25">
      <c r="A45" s="21" t="s">
        <v>500</v>
      </c>
      <c r="B45" s="5" t="s">
        <v>340</v>
      </c>
      <c r="C45" s="26"/>
      <c r="D45" s="26"/>
    </row>
    <row r="46" spans="1:4" x14ac:dyDescent="0.25">
      <c r="A46" s="47" t="s">
        <v>219</v>
      </c>
      <c r="B46" s="47" t="s">
        <v>340</v>
      </c>
      <c r="C46" s="26"/>
      <c r="D46" s="26"/>
    </row>
    <row r="47" spans="1:4" ht="30" x14ac:dyDescent="0.25">
      <c r="A47" s="12" t="s">
        <v>341</v>
      </c>
      <c r="B47" s="5" t="s">
        <v>342</v>
      </c>
      <c r="C47" s="26"/>
      <c r="D47" s="115"/>
    </row>
    <row r="48" spans="1:4" x14ac:dyDescent="0.25">
      <c r="A48" s="21" t="s">
        <v>548</v>
      </c>
      <c r="B48" s="5" t="s">
        <v>343</v>
      </c>
      <c r="C48" s="26"/>
      <c r="D48" s="115"/>
    </row>
    <row r="49" spans="1:4" x14ac:dyDescent="0.25">
      <c r="A49" s="47" t="s">
        <v>219</v>
      </c>
      <c r="B49" s="47" t="s">
        <v>343</v>
      </c>
      <c r="C49" s="26"/>
      <c r="D49" s="115"/>
    </row>
    <row r="50" spans="1:4" s="89" customFormat="1" x14ac:dyDescent="0.25">
      <c r="A50" s="11" t="s">
        <v>520</v>
      </c>
      <c r="B50" s="7" t="s">
        <v>344</v>
      </c>
      <c r="C50" s="94"/>
      <c r="D50" s="114"/>
    </row>
    <row r="51" spans="1:4" x14ac:dyDescent="0.25">
      <c r="A51" s="12" t="s">
        <v>549</v>
      </c>
      <c r="B51" s="5" t="s">
        <v>345</v>
      </c>
      <c r="C51" s="26"/>
      <c r="D51" s="115"/>
    </row>
    <row r="52" spans="1:4" x14ac:dyDescent="0.25">
      <c r="A52" s="47" t="s">
        <v>227</v>
      </c>
      <c r="B52" s="47" t="s">
        <v>345</v>
      </c>
      <c r="C52" s="26"/>
      <c r="D52" s="115"/>
    </row>
    <row r="53" spans="1:4" x14ac:dyDescent="0.25">
      <c r="A53" s="21" t="s">
        <v>346</v>
      </c>
      <c r="B53" s="5" t="s">
        <v>347</v>
      </c>
      <c r="C53" s="26"/>
      <c r="D53" s="115"/>
    </row>
    <row r="54" spans="1:4" x14ac:dyDescent="0.25">
      <c r="A54" s="13" t="s">
        <v>550</v>
      </c>
      <c r="B54" s="5" t="s">
        <v>348</v>
      </c>
      <c r="C54" s="26"/>
      <c r="D54" s="115"/>
    </row>
    <row r="55" spans="1:4" x14ac:dyDescent="0.25">
      <c r="A55" s="47" t="s">
        <v>228</v>
      </c>
      <c r="B55" s="47" t="s">
        <v>348</v>
      </c>
      <c r="C55" s="26"/>
      <c r="D55" s="115"/>
    </row>
    <row r="56" spans="1:4" x14ac:dyDescent="0.25">
      <c r="A56" s="21" t="s">
        <v>349</v>
      </c>
      <c r="B56" s="5" t="s">
        <v>350</v>
      </c>
      <c r="C56" s="26"/>
      <c r="D56" s="115"/>
    </row>
    <row r="57" spans="1:4" s="89" customFormat="1" x14ac:dyDescent="0.25">
      <c r="A57" s="22" t="s">
        <v>521</v>
      </c>
      <c r="B57" s="7" t="s">
        <v>351</v>
      </c>
      <c r="C57" s="94"/>
      <c r="D57" s="114"/>
    </row>
    <row r="58" spans="1:4" s="89" customFormat="1" x14ac:dyDescent="0.25">
      <c r="A58" s="22" t="s">
        <v>355</v>
      </c>
      <c r="B58" s="7" t="s">
        <v>356</v>
      </c>
      <c r="C58" s="94"/>
      <c r="D58" s="114"/>
    </row>
    <row r="59" spans="1:4" s="89" customFormat="1" x14ac:dyDescent="0.25">
      <c r="A59" s="22" t="s">
        <v>357</v>
      </c>
      <c r="B59" s="7" t="s">
        <v>358</v>
      </c>
      <c r="C59" s="94"/>
      <c r="D59" s="114"/>
    </row>
    <row r="60" spans="1:4" s="89" customFormat="1" x14ac:dyDescent="0.25">
      <c r="A60" s="22" t="s">
        <v>361</v>
      </c>
      <c r="B60" s="7" t="s">
        <v>362</v>
      </c>
      <c r="C60" s="94"/>
      <c r="D60" s="114"/>
    </row>
    <row r="61" spans="1:4" s="89" customFormat="1" x14ac:dyDescent="0.25">
      <c r="A61" s="11" t="s">
        <v>0</v>
      </c>
      <c r="B61" s="7" t="s">
        <v>363</v>
      </c>
      <c r="C61" s="94"/>
      <c r="D61" s="114"/>
    </row>
    <row r="62" spans="1:4" s="89" customFormat="1" x14ac:dyDescent="0.25">
      <c r="A62" s="15" t="s">
        <v>364</v>
      </c>
      <c r="B62" s="7" t="s">
        <v>363</v>
      </c>
      <c r="C62" s="94"/>
      <c r="D62" s="114"/>
    </row>
    <row r="63" spans="1:4" s="89" customFormat="1" x14ac:dyDescent="0.25">
      <c r="A63" s="76" t="s">
        <v>523</v>
      </c>
      <c r="B63" s="41" t="s">
        <v>365</v>
      </c>
      <c r="C63" s="94"/>
      <c r="D63" s="114"/>
    </row>
    <row r="64" spans="1:4" x14ac:dyDescent="0.25">
      <c r="A64" s="12" t="s">
        <v>366</v>
      </c>
      <c r="B64" s="5" t="s">
        <v>367</v>
      </c>
      <c r="C64" s="26"/>
      <c r="D64" s="115"/>
    </row>
    <row r="65" spans="1:4" x14ac:dyDescent="0.25">
      <c r="A65" s="13" t="s">
        <v>368</v>
      </c>
      <c r="B65" s="5" t="s">
        <v>369</v>
      </c>
      <c r="C65" s="26"/>
      <c r="D65" s="115"/>
    </row>
    <row r="66" spans="1:4" x14ac:dyDescent="0.25">
      <c r="A66" s="21" t="s">
        <v>370</v>
      </c>
      <c r="B66" s="5" t="s">
        <v>371</v>
      </c>
      <c r="C66" s="26"/>
      <c r="D66" s="115"/>
    </row>
    <row r="67" spans="1:4" x14ac:dyDescent="0.25">
      <c r="A67" s="21" t="s">
        <v>505</v>
      </c>
      <c r="B67" s="5" t="s">
        <v>372</v>
      </c>
      <c r="C67" s="26"/>
      <c r="D67" s="115"/>
    </row>
    <row r="68" spans="1:4" x14ac:dyDescent="0.25">
      <c r="A68" s="47" t="s">
        <v>253</v>
      </c>
      <c r="B68" s="47" t="s">
        <v>372</v>
      </c>
      <c r="C68" s="26"/>
      <c r="D68" s="115"/>
    </row>
    <row r="69" spans="1:4" x14ac:dyDescent="0.25">
      <c r="A69" s="47" t="s">
        <v>254</v>
      </c>
      <c r="B69" s="47" t="s">
        <v>372</v>
      </c>
      <c r="C69" s="26"/>
      <c r="D69" s="115"/>
    </row>
    <row r="70" spans="1:4" x14ac:dyDescent="0.25">
      <c r="A70" s="48" t="s">
        <v>255</v>
      </c>
      <c r="B70" s="48" t="s">
        <v>372</v>
      </c>
      <c r="C70" s="26"/>
      <c r="D70" s="115"/>
    </row>
    <row r="71" spans="1:4" s="89" customFormat="1" x14ac:dyDescent="0.25">
      <c r="A71" s="40" t="s">
        <v>524</v>
      </c>
      <c r="B71" s="41" t="s">
        <v>373</v>
      </c>
      <c r="C71" s="94"/>
      <c r="D71" s="114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4"/>
  <sheetViews>
    <sheetView view="pageBreakPreview" zoomScale="60" zoomScaleNormal="90" workbookViewId="0">
      <selection activeCell="H101" sqref="H101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10" max="10" width="12.7109375" bestFit="1" customWidth="1"/>
    <col min="228" max="228" width="105.140625" customWidth="1"/>
    <col min="230" max="230" width="17.140625" customWidth="1"/>
    <col min="231" max="231" width="20.140625" customWidth="1"/>
    <col min="232" max="232" width="18.85546875" customWidth="1"/>
    <col min="233" max="233" width="15.5703125" customWidth="1"/>
  </cols>
  <sheetData>
    <row r="1" spans="1:10" x14ac:dyDescent="0.25">
      <c r="C1" s="200" t="s">
        <v>697</v>
      </c>
      <c r="D1" s="200"/>
      <c r="E1" s="200"/>
      <c r="F1" s="200"/>
    </row>
    <row r="3" spans="1:10" ht="21" customHeight="1" x14ac:dyDescent="0.25">
      <c r="A3" s="202" t="s">
        <v>691</v>
      </c>
      <c r="B3" s="203"/>
      <c r="C3" s="203"/>
      <c r="D3" s="203"/>
      <c r="E3" s="203"/>
      <c r="F3" s="204"/>
    </row>
    <row r="4" spans="1:10" ht="18.75" customHeight="1" x14ac:dyDescent="0.25">
      <c r="A4" s="205" t="s">
        <v>671</v>
      </c>
      <c r="B4" s="203"/>
      <c r="C4" s="203"/>
      <c r="D4" s="203"/>
      <c r="E4" s="203"/>
      <c r="F4" s="204"/>
    </row>
    <row r="5" spans="1:10" ht="18" x14ac:dyDescent="0.25">
      <c r="A5" s="99"/>
    </row>
    <row r="6" spans="1:10" x14ac:dyDescent="0.25">
      <c r="A6" s="88" t="s">
        <v>663</v>
      </c>
      <c r="C6" s="206" t="s">
        <v>647</v>
      </c>
      <c r="D6" s="206"/>
      <c r="E6" s="206"/>
      <c r="F6" s="206"/>
      <c r="G6" s="201"/>
      <c r="H6" s="201"/>
      <c r="I6" s="201"/>
      <c r="J6" s="201"/>
    </row>
    <row r="7" spans="1:10" ht="30" x14ac:dyDescent="0.3">
      <c r="A7" s="2" t="s">
        <v>80</v>
      </c>
      <c r="B7" s="3" t="s">
        <v>81</v>
      </c>
      <c r="C7" s="100" t="s">
        <v>580</v>
      </c>
      <c r="D7" s="100" t="s">
        <v>581</v>
      </c>
      <c r="E7" s="100" t="s">
        <v>39</v>
      </c>
      <c r="F7" s="184" t="s">
        <v>23</v>
      </c>
      <c r="G7" s="151"/>
      <c r="H7" s="151"/>
      <c r="I7" s="151"/>
      <c r="J7" s="152"/>
    </row>
    <row r="8" spans="1:10" x14ac:dyDescent="0.25">
      <c r="A8" s="27" t="s">
        <v>82</v>
      </c>
      <c r="B8" s="28" t="s">
        <v>83</v>
      </c>
      <c r="C8" s="118">
        <v>3930000</v>
      </c>
      <c r="D8" s="118">
        <v>0</v>
      </c>
      <c r="E8" s="118">
        <v>0</v>
      </c>
      <c r="F8" s="185">
        <f>SUM(C8:E8)</f>
        <v>3930000</v>
      </c>
      <c r="G8" s="153"/>
      <c r="H8" s="154"/>
      <c r="I8" s="154"/>
      <c r="J8" s="155"/>
    </row>
    <row r="9" spans="1:10" x14ac:dyDescent="0.25">
      <c r="A9" s="27" t="s">
        <v>84</v>
      </c>
      <c r="B9" s="29" t="s">
        <v>85</v>
      </c>
      <c r="C9" s="118">
        <v>0</v>
      </c>
      <c r="D9" s="118">
        <v>0</v>
      </c>
      <c r="E9" s="118">
        <v>0</v>
      </c>
      <c r="F9" s="185">
        <f t="shared" ref="F9:F72" si="0">SUM(C9:E9)</f>
        <v>0</v>
      </c>
      <c r="G9" s="156"/>
      <c r="H9" s="154"/>
      <c r="I9" s="154"/>
      <c r="J9" s="155"/>
    </row>
    <row r="10" spans="1:10" x14ac:dyDescent="0.25">
      <c r="A10" s="27" t="s">
        <v>86</v>
      </c>
      <c r="B10" s="29" t="s">
        <v>87</v>
      </c>
      <c r="C10" s="118">
        <v>0</v>
      </c>
      <c r="D10" s="118">
        <v>0</v>
      </c>
      <c r="E10" s="118">
        <v>0</v>
      </c>
      <c r="F10" s="185">
        <f t="shared" si="0"/>
        <v>0</v>
      </c>
      <c r="G10" s="156"/>
      <c r="H10" s="154"/>
      <c r="I10" s="154"/>
      <c r="J10" s="155"/>
    </row>
    <row r="11" spans="1:10" x14ac:dyDescent="0.25">
      <c r="A11" s="30" t="s">
        <v>88</v>
      </c>
      <c r="B11" s="29" t="s">
        <v>89</v>
      </c>
      <c r="C11" s="118">
        <v>0</v>
      </c>
      <c r="D11" s="118">
        <v>0</v>
      </c>
      <c r="E11" s="118">
        <v>0</v>
      </c>
      <c r="F11" s="185">
        <f t="shared" si="0"/>
        <v>0</v>
      </c>
      <c r="G11" s="156"/>
      <c r="H11" s="154"/>
      <c r="I11" s="154"/>
      <c r="J11" s="155"/>
    </row>
    <row r="12" spans="1:10" x14ac:dyDescent="0.25">
      <c r="A12" s="30" t="s">
        <v>90</v>
      </c>
      <c r="B12" s="29" t="s">
        <v>91</v>
      </c>
      <c r="C12" s="118">
        <v>0</v>
      </c>
      <c r="D12" s="118">
        <v>0</v>
      </c>
      <c r="E12" s="118">
        <v>0</v>
      </c>
      <c r="F12" s="185">
        <f t="shared" si="0"/>
        <v>0</v>
      </c>
      <c r="G12" s="156"/>
      <c r="H12" s="154"/>
      <c r="I12" s="154"/>
      <c r="J12" s="155"/>
    </row>
    <row r="13" spans="1:10" x14ac:dyDescent="0.25">
      <c r="A13" s="30" t="s">
        <v>92</v>
      </c>
      <c r="B13" s="29" t="s">
        <v>93</v>
      </c>
      <c r="C13" s="118">
        <v>0</v>
      </c>
      <c r="D13" s="118">
        <v>0</v>
      </c>
      <c r="E13" s="118">
        <v>0</v>
      </c>
      <c r="F13" s="185">
        <f t="shared" si="0"/>
        <v>0</v>
      </c>
      <c r="G13" s="156"/>
      <c r="H13" s="154"/>
      <c r="I13" s="154"/>
      <c r="J13" s="155"/>
    </row>
    <row r="14" spans="1:10" x14ac:dyDescent="0.25">
      <c r="A14" s="30" t="s">
        <v>94</v>
      </c>
      <c r="B14" s="29" t="s">
        <v>95</v>
      </c>
      <c r="C14" s="118">
        <v>200000</v>
      </c>
      <c r="D14" s="118">
        <v>0</v>
      </c>
      <c r="E14" s="118">
        <v>0</v>
      </c>
      <c r="F14" s="185">
        <f t="shared" si="0"/>
        <v>200000</v>
      </c>
      <c r="G14" s="156"/>
      <c r="H14" s="154"/>
      <c r="I14" s="154"/>
      <c r="J14" s="155"/>
    </row>
    <row r="15" spans="1:10" x14ac:dyDescent="0.25">
      <c r="A15" s="30" t="s">
        <v>96</v>
      </c>
      <c r="B15" s="29" t="s">
        <v>97</v>
      </c>
      <c r="C15" s="118">
        <v>0</v>
      </c>
      <c r="D15" s="118">
        <v>0</v>
      </c>
      <c r="E15" s="118">
        <v>0</v>
      </c>
      <c r="F15" s="185">
        <f t="shared" si="0"/>
        <v>0</v>
      </c>
      <c r="G15" s="156"/>
      <c r="H15" s="154"/>
      <c r="I15" s="154"/>
      <c r="J15" s="155"/>
    </row>
    <row r="16" spans="1:10" x14ac:dyDescent="0.25">
      <c r="A16" s="5" t="s">
        <v>98</v>
      </c>
      <c r="B16" s="29" t="s">
        <v>99</v>
      </c>
      <c r="C16" s="118">
        <v>0</v>
      </c>
      <c r="D16" s="118">
        <v>0</v>
      </c>
      <c r="E16" s="118">
        <v>0</v>
      </c>
      <c r="F16" s="185">
        <f t="shared" si="0"/>
        <v>0</v>
      </c>
      <c r="G16" s="156"/>
      <c r="H16" s="154"/>
      <c r="I16" s="154"/>
      <c r="J16" s="155"/>
    </row>
    <row r="17" spans="1:10" x14ac:dyDescent="0.25">
      <c r="A17" s="5" t="s">
        <v>100</v>
      </c>
      <c r="B17" s="29" t="s">
        <v>101</v>
      </c>
      <c r="C17" s="118">
        <v>0</v>
      </c>
      <c r="D17" s="118">
        <v>0</v>
      </c>
      <c r="E17" s="118">
        <v>0</v>
      </c>
      <c r="F17" s="185">
        <f t="shared" si="0"/>
        <v>0</v>
      </c>
      <c r="G17" s="156"/>
      <c r="H17" s="154"/>
      <c r="I17" s="154"/>
      <c r="J17" s="155"/>
    </row>
    <row r="18" spans="1:10" x14ac:dyDescent="0.25">
      <c r="A18" s="5" t="s">
        <v>102</v>
      </c>
      <c r="B18" s="29" t="s">
        <v>103</v>
      </c>
      <c r="C18" s="118">
        <v>0</v>
      </c>
      <c r="D18" s="118">
        <v>0</v>
      </c>
      <c r="E18" s="118">
        <v>0</v>
      </c>
      <c r="F18" s="185">
        <f t="shared" si="0"/>
        <v>0</v>
      </c>
      <c r="G18" s="156"/>
      <c r="H18" s="154"/>
      <c r="I18" s="154"/>
      <c r="J18" s="155"/>
    </row>
    <row r="19" spans="1:10" x14ac:dyDescent="0.25">
      <c r="A19" s="5" t="s">
        <v>104</v>
      </c>
      <c r="B19" s="29" t="s">
        <v>105</v>
      </c>
      <c r="C19" s="118">
        <v>0</v>
      </c>
      <c r="D19" s="118">
        <v>0</v>
      </c>
      <c r="E19" s="118">
        <v>0</v>
      </c>
      <c r="F19" s="185">
        <f t="shared" si="0"/>
        <v>0</v>
      </c>
      <c r="G19" s="156"/>
      <c r="H19" s="154"/>
      <c r="I19" s="154"/>
      <c r="J19" s="155"/>
    </row>
    <row r="20" spans="1:10" x14ac:dyDescent="0.25">
      <c r="A20" s="5" t="s">
        <v>438</v>
      </c>
      <c r="B20" s="29" t="s">
        <v>106</v>
      </c>
      <c r="C20" s="118">
        <v>0</v>
      </c>
      <c r="D20" s="118">
        <v>0</v>
      </c>
      <c r="E20" s="118">
        <v>0</v>
      </c>
      <c r="F20" s="185">
        <f t="shared" si="0"/>
        <v>0</v>
      </c>
      <c r="G20" s="153"/>
      <c r="H20" s="154"/>
      <c r="I20" s="154"/>
      <c r="J20" s="155"/>
    </row>
    <row r="21" spans="1:10" s="89" customFormat="1" x14ac:dyDescent="0.25">
      <c r="A21" s="31" t="s">
        <v>377</v>
      </c>
      <c r="B21" s="32" t="s">
        <v>107</v>
      </c>
      <c r="C21" s="90">
        <f>SUM(C8:C20)</f>
        <v>4130000</v>
      </c>
      <c r="D21" s="90">
        <f>SUM(D8:D20)</f>
        <v>0</v>
      </c>
      <c r="E21" s="90">
        <f>SUM(E8:E20)</f>
        <v>0</v>
      </c>
      <c r="F21" s="90">
        <f t="shared" si="0"/>
        <v>4130000</v>
      </c>
      <c r="G21" s="158"/>
      <c r="H21" s="157"/>
      <c r="I21" s="157"/>
      <c r="J21" s="157"/>
    </row>
    <row r="22" spans="1:10" x14ac:dyDescent="0.25">
      <c r="A22" s="5" t="s">
        <v>108</v>
      </c>
      <c r="B22" s="29" t="s">
        <v>109</v>
      </c>
      <c r="C22" s="118">
        <v>2585000</v>
      </c>
      <c r="D22" s="118">
        <v>0</v>
      </c>
      <c r="E22" s="118">
        <v>0</v>
      </c>
      <c r="F22" s="185">
        <f t="shared" si="0"/>
        <v>2585000</v>
      </c>
      <c r="G22" s="156"/>
      <c r="H22" s="154"/>
      <c r="I22" s="154"/>
      <c r="J22" s="155"/>
    </row>
    <row r="23" spans="1:10" ht="30" x14ac:dyDescent="0.25">
      <c r="A23" s="5" t="s">
        <v>110</v>
      </c>
      <c r="B23" s="29" t="s">
        <v>111</v>
      </c>
      <c r="C23" s="118">
        <v>540000</v>
      </c>
      <c r="D23" s="118">
        <v>0</v>
      </c>
      <c r="E23" s="118">
        <v>0</v>
      </c>
      <c r="F23" s="185">
        <f t="shared" si="0"/>
        <v>540000</v>
      </c>
      <c r="G23" s="156"/>
      <c r="H23" s="154"/>
      <c r="I23" s="154"/>
      <c r="J23" s="155"/>
    </row>
    <row r="24" spans="1:10" x14ac:dyDescent="0.25">
      <c r="A24" s="6" t="s">
        <v>112</v>
      </c>
      <c r="B24" s="29" t="s">
        <v>113</v>
      </c>
      <c r="C24" s="118">
        <v>450000</v>
      </c>
      <c r="D24" s="118">
        <v>0</v>
      </c>
      <c r="E24" s="118">
        <v>0</v>
      </c>
      <c r="F24" s="185">
        <f t="shared" si="0"/>
        <v>450000</v>
      </c>
      <c r="G24" s="156"/>
      <c r="H24" s="154"/>
      <c r="I24" s="154"/>
      <c r="J24" s="155"/>
    </row>
    <row r="25" spans="1:10" s="89" customFormat="1" x14ac:dyDescent="0.25">
      <c r="A25" s="7" t="s">
        <v>378</v>
      </c>
      <c r="B25" s="32" t="s">
        <v>114</v>
      </c>
      <c r="C25" s="90">
        <f>SUM(C22:C24)</f>
        <v>3575000</v>
      </c>
      <c r="D25" s="90">
        <f>SUM(D22:D24)</f>
        <v>0</v>
      </c>
      <c r="E25" s="90">
        <f>SUM(E22:E24)</f>
        <v>0</v>
      </c>
      <c r="F25" s="90">
        <f t="shared" si="0"/>
        <v>3575000</v>
      </c>
      <c r="G25" s="158"/>
      <c r="H25" s="157"/>
      <c r="I25" s="157"/>
      <c r="J25" s="157"/>
    </row>
    <row r="26" spans="1:10" s="89" customFormat="1" ht="15.75" x14ac:dyDescent="0.25">
      <c r="A26" s="45" t="s">
        <v>467</v>
      </c>
      <c r="B26" s="46" t="s">
        <v>115</v>
      </c>
      <c r="C26" s="119">
        <f>C21+C25</f>
        <v>7705000</v>
      </c>
      <c r="D26" s="119">
        <f>D21+D25</f>
        <v>0</v>
      </c>
      <c r="E26" s="119">
        <f>E21+E25</f>
        <v>0</v>
      </c>
      <c r="F26" s="119">
        <f t="shared" si="0"/>
        <v>7705000</v>
      </c>
      <c r="G26" s="160"/>
      <c r="H26" s="159"/>
      <c r="I26" s="159"/>
      <c r="J26" s="159"/>
    </row>
    <row r="27" spans="1:10" s="89" customFormat="1" ht="30" x14ac:dyDescent="0.25">
      <c r="A27" s="36" t="s">
        <v>439</v>
      </c>
      <c r="B27" s="46" t="s">
        <v>116</v>
      </c>
      <c r="C27" s="119">
        <v>1400000</v>
      </c>
      <c r="D27" s="119">
        <v>0</v>
      </c>
      <c r="E27" s="119">
        <v>0</v>
      </c>
      <c r="F27" s="119">
        <f t="shared" si="0"/>
        <v>1400000</v>
      </c>
      <c r="G27" s="160"/>
      <c r="H27" s="159"/>
      <c r="I27" s="159"/>
      <c r="J27" s="159"/>
    </row>
    <row r="28" spans="1:10" x14ac:dyDescent="0.25">
      <c r="A28" s="5" t="s">
        <v>117</v>
      </c>
      <c r="B28" s="29" t="s">
        <v>118</v>
      </c>
      <c r="C28" s="118">
        <v>14000</v>
      </c>
      <c r="D28" s="118">
        <v>0</v>
      </c>
      <c r="E28" s="118">
        <v>0</v>
      </c>
      <c r="F28" s="185">
        <f t="shared" si="0"/>
        <v>14000</v>
      </c>
      <c r="G28" s="156"/>
      <c r="H28" s="154"/>
      <c r="I28" s="154"/>
      <c r="J28" s="155"/>
    </row>
    <row r="29" spans="1:10" x14ac:dyDescent="0.25">
      <c r="A29" s="5" t="s">
        <v>119</v>
      </c>
      <c r="B29" s="29" t="s">
        <v>120</v>
      </c>
      <c r="C29" s="118">
        <v>1070000</v>
      </c>
      <c r="D29" s="118">
        <v>0</v>
      </c>
      <c r="E29" s="118">
        <v>10000</v>
      </c>
      <c r="F29" s="185">
        <f t="shared" si="0"/>
        <v>1080000</v>
      </c>
      <c r="G29" s="156"/>
      <c r="H29" s="154"/>
      <c r="I29" s="154"/>
      <c r="J29" s="155"/>
    </row>
    <row r="30" spans="1:10" x14ac:dyDescent="0.25">
      <c r="A30" s="5" t="s">
        <v>121</v>
      </c>
      <c r="B30" s="29" t="s">
        <v>122</v>
      </c>
      <c r="C30" s="118">
        <v>0</v>
      </c>
      <c r="D30" s="118">
        <v>0</v>
      </c>
      <c r="E30" s="118">
        <v>0</v>
      </c>
      <c r="F30" s="185">
        <f t="shared" si="0"/>
        <v>0</v>
      </c>
      <c r="G30" s="156"/>
      <c r="H30" s="154"/>
      <c r="I30" s="154"/>
      <c r="J30" s="155"/>
    </row>
    <row r="31" spans="1:10" s="89" customFormat="1" x14ac:dyDescent="0.25">
      <c r="A31" s="7" t="s">
        <v>379</v>
      </c>
      <c r="B31" s="32" t="s">
        <v>123</v>
      </c>
      <c r="C31" s="90">
        <f>SUM(C28:C30)</f>
        <v>1084000</v>
      </c>
      <c r="D31" s="90">
        <f>SUM(D28:D30)</f>
        <v>0</v>
      </c>
      <c r="E31" s="90">
        <f>SUM(E28:E30)</f>
        <v>10000</v>
      </c>
      <c r="F31" s="90">
        <f t="shared" si="0"/>
        <v>1094000</v>
      </c>
      <c r="G31" s="158"/>
      <c r="H31" s="157"/>
      <c r="I31" s="157"/>
      <c r="J31" s="157"/>
    </row>
    <row r="32" spans="1:10" x14ac:dyDescent="0.25">
      <c r="A32" s="5" t="s">
        <v>124</v>
      </c>
      <c r="B32" s="29" t="s">
        <v>125</v>
      </c>
      <c r="C32" s="118">
        <v>150000</v>
      </c>
      <c r="D32" s="118">
        <v>0</v>
      </c>
      <c r="E32" s="118">
        <v>0</v>
      </c>
      <c r="F32" s="185">
        <f t="shared" si="0"/>
        <v>150000</v>
      </c>
      <c r="G32" s="156"/>
      <c r="H32" s="154"/>
      <c r="I32" s="154"/>
      <c r="J32" s="155"/>
    </row>
    <row r="33" spans="1:10" x14ac:dyDescent="0.25">
      <c r="A33" s="5" t="s">
        <v>126</v>
      </c>
      <c r="B33" s="29" t="s">
        <v>127</v>
      </c>
      <c r="C33" s="118">
        <v>200000</v>
      </c>
      <c r="D33" s="118">
        <v>0</v>
      </c>
      <c r="E33" s="118">
        <v>0</v>
      </c>
      <c r="F33" s="185">
        <f t="shared" si="0"/>
        <v>200000</v>
      </c>
      <c r="G33" s="156"/>
      <c r="H33" s="154"/>
      <c r="I33" s="154"/>
      <c r="J33" s="155"/>
    </row>
    <row r="34" spans="1:10" s="89" customFormat="1" ht="15" customHeight="1" x14ac:dyDescent="0.25">
      <c r="A34" s="7" t="s">
        <v>468</v>
      </c>
      <c r="B34" s="32" t="s">
        <v>128</v>
      </c>
      <c r="C34" s="90">
        <f>SUM(C32:C33)</f>
        <v>350000</v>
      </c>
      <c r="D34" s="90">
        <f>SUM(D32:D33)</f>
        <v>0</v>
      </c>
      <c r="E34" s="90">
        <f>SUM(E32:E33)</f>
        <v>0</v>
      </c>
      <c r="F34" s="90">
        <f t="shared" si="0"/>
        <v>350000</v>
      </c>
      <c r="G34" s="158"/>
      <c r="H34" s="157"/>
      <c r="I34" s="157"/>
      <c r="J34" s="157"/>
    </row>
    <row r="35" spans="1:10" x14ac:dyDescent="0.25">
      <c r="A35" s="5" t="s">
        <v>129</v>
      </c>
      <c r="B35" s="29" t="s">
        <v>130</v>
      </c>
      <c r="C35" s="118">
        <v>1960000</v>
      </c>
      <c r="D35" s="118">
        <v>0</v>
      </c>
      <c r="E35" s="118">
        <v>0</v>
      </c>
      <c r="F35" s="185">
        <f t="shared" si="0"/>
        <v>1960000</v>
      </c>
      <c r="G35" s="156"/>
      <c r="H35" s="154"/>
      <c r="I35" s="154"/>
      <c r="J35" s="155"/>
    </row>
    <row r="36" spans="1:10" x14ac:dyDescent="0.25">
      <c r="A36" s="5" t="s">
        <v>131</v>
      </c>
      <c r="B36" s="29" t="s">
        <v>132</v>
      </c>
      <c r="C36" s="118">
        <v>0</v>
      </c>
      <c r="D36" s="118">
        <v>0</v>
      </c>
      <c r="E36" s="118">
        <v>0</v>
      </c>
      <c r="F36" s="185">
        <f t="shared" si="0"/>
        <v>0</v>
      </c>
      <c r="G36" s="156"/>
      <c r="H36" s="154"/>
      <c r="I36" s="154"/>
      <c r="J36" s="155"/>
    </row>
    <row r="37" spans="1:10" x14ac:dyDescent="0.25">
      <c r="A37" s="5" t="s">
        <v>440</v>
      </c>
      <c r="B37" s="29" t="s">
        <v>133</v>
      </c>
      <c r="C37" s="118">
        <v>0</v>
      </c>
      <c r="D37" s="118">
        <v>0</v>
      </c>
      <c r="E37" s="118">
        <v>0</v>
      </c>
      <c r="F37" s="185">
        <f t="shared" si="0"/>
        <v>0</v>
      </c>
      <c r="G37" s="156"/>
      <c r="H37" s="154"/>
      <c r="I37" s="154"/>
      <c r="J37" s="155"/>
    </row>
    <row r="38" spans="1:10" x14ac:dyDescent="0.25">
      <c r="A38" s="5" t="s">
        <v>134</v>
      </c>
      <c r="B38" s="29" t="s">
        <v>135</v>
      </c>
      <c r="C38" s="118">
        <v>370000</v>
      </c>
      <c r="D38" s="118">
        <v>0</v>
      </c>
      <c r="E38" s="118">
        <v>0</v>
      </c>
      <c r="F38" s="185">
        <f t="shared" si="0"/>
        <v>370000</v>
      </c>
      <c r="G38" s="156"/>
      <c r="H38" s="154"/>
      <c r="I38" s="154"/>
      <c r="J38" s="155"/>
    </row>
    <row r="39" spans="1:10" x14ac:dyDescent="0.25">
      <c r="A39" s="10" t="s">
        <v>441</v>
      </c>
      <c r="B39" s="29" t="s">
        <v>136</v>
      </c>
      <c r="C39" s="118">
        <v>0</v>
      </c>
      <c r="D39" s="118">
        <v>0</v>
      </c>
      <c r="E39" s="118">
        <v>0</v>
      </c>
      <c r="F39" s="185">
        <f t="shared" si="0"/>
        <v>0</v>
      </c>
      <c r="G39" s="156"/>
      <c r="H39" s="154"/>
      <c r="I39" s="154"/>
      <c r="J39" s="155"/>
    </row>
    <row r="40" spans="1:10" x14ac:dyDescent="0.25">
      <c r="A40" s="6" t="s">
        <v>137</v>
      </c>
      <c r="B40" s="29" t="s">
        <v>138</v>
      </c>
      <c r="C40" s="118">
        <v>600000</v>
      </c>
      <c r="D40" s="118">
        <v>0</v>
      </c>
      <c r="E40" s="118">
        <v>0</v>
      </c>
      <c r="F40" s="185">
        <f t="shared" si="0"/>
        <v>600000</v>
      </c>
      <c r="G40" s="156"/>
      <c r="H40" s="154"/>
      <c r="I40" s="154"/>
      <c r="J40" s="155"/>
    </row>
    <row r="41" spans="1:10" x14ac:dyDescent="0.25">
      <c r="A41" s="5" t="s">
        <v>442</v>
      </c>
      <c r="B41" s="29" t="s">
        <v>139</v>
      </c>
      <c r="C41" s="118">
        <v>5225000</v>
      </c>
      <c r="D41" s="118">
        <v>0</v>
      </c>
      <c r="E41" s="118">
        <v>0</v>
      </c>
      <c r="F41" s="185">
        <f t="shared" si="0"/>
        <v>5225000</v>
      </c>
      <c r="G41" s="156"/>
      <c r="H41" s="154"/>
      <c r="I41" s="154"/>
      <c r="J41" s="155"/>
    </row>
    <row r="42" spans="1:10" s="89" customFormat="1" x14ac:dyDescent="0.25">
      <c r="A42" s="7" t="s">
        <v>380</v>
      </c>
      <c r="B42" s="32" t="s">
        <v>140</v>
      </c>
      <c r="C42" s="90">
        <f>SUM(C35:C41)</f>
        <v>8155000</v>
      </c>
      <c r="D42" s="90">
        <f>SUM(D35:D41)</f>
        <v>0</v>
      </c>
      <c r="E42" s="90">
        <f>SUM(E35:E41)</f>
        <v>0</v>
      </c>
      <c r="F42" s="90">
        <f t="shared" si="0"/>
        <v>8155000</v>
      </c>
      <c r="G42" s="158"/>
      <c r="H42" s="157"/>
      <c r="I42" s="157"/>
      <c r="J42" s="157"/>
    </row>
    <row r="43" spans="1:10" x14ac:dyDescent="0.25">
      <c r="A43" s="5" t="s">
        <v>141</v>
      </c>
      <c r="B43" s="29" t="s">
        <v>142</v>
      </c>
      <c r="C43" s="118">
        <v>0</v>
      </c>
      <c r="D43" s="118">
        <v>0</v>
      </c>
      <c r="E43" s="118">
        <v>0</v>
      </c>
      <c r="F43" s="185">
        <f t="shared" si="0"/>
        <v>0</v>
      </c>
      <c r="G43" s="156"/>
      <c r="H43" s="154"/>
      <c r="I43" s="154"/>
      <c r="J43" s="155"/>
    </row>
    <row r="44" spans="1:10" x14ac:dyDescent="0.25">
      <c r="A44" s="5" t="s">
        <v>143</v>
      </c>
      <c r="B44" s="29" t="s">
        <v>144</v>
      </c>
      <c r="C44" s="118">
        <v>0</v>
      </c>
      <c r="D44" s="118">
        <v>0</v>
      </c>
      <c r="E44" s="118">
        <v>0</v>
      </c>
      <c r="F44" s="185">
        <f t="shared" si="0"/>
        <v>0</v>
      </c>
      <c r="G44" s="156"/>
      <c r="H44" s="154"/>
      <c r="I44" s="154"/>
      <c r="J44" s="155"/>
    </row>
    <row r="45" spans="1:10" s="89" customFormat="1" x14ac:dyDescent="0.25">
      <c r="A45" s="7" t="s">
        <v>381</v>
      </c>
      <c r="B45" s="32" t="s">
        <v>145</v>
      </c>
      <c r="C45" s="90">
        <f>SUM(C43:C44)</f>
        <v>0</v>
      </c>
      <c r="D45" s="90">
        <f>SUM(D43:D44)</f>
        <v>0</v>
      </c>
      <c r="E45" s="90">
        <f>SUM(E43:E44)</f>
        <v>0</v>
      </c>
      <c r="F45" s="90">
        <f t="shared" si="0"/>
        <v>0</v>
      </c>
      <c r="G45" s="158"/>
      <c r="H45" s="157"/>
      <c r="I45" s="157"/>
      <c r="J45" s="157"/>
    </row>
    <row r="46" spans="1:10" x14ac:dyDescent="0.25">
      <c r="A46" s="5" t="s">
        <v>146</v>
      </c>
      <c r="B46" s="29" t="s">
        <v>147</v>
      </c>
      <c r="C46" s="118">
        <v>1480000</v>
      </c>
      <c r="D46" s="118">
        <v>0</v>
      </c>
      <c r="E46" s="118">
        <v>3000</v>
      </c>
      <c r="F46" s="185">
        <f t="shared" si="0"/>
        <v>1483000</v>
      </c>
      <c r="G46" s="156"/>
      <c r="H46" s="154"/>
      <c r="I46" s="154"/>
      <c r="J46" s="155"/>
    </row>
    <row r="47" spans="1:10" x14ac:dyDescent="0.25">
      <c r="A47" s="5" t="s">
        <v>148</v>
      </c>
      <c r="B47" s="29" t="s">
        <v>149</v>
      </c>
      <c r="C47" s="118">
        <v>0</v>
      </c>
      <c r="D47" s="118">
        <v>0</v>
      </c>
      <c r="E47" s="118">
        <v>0</v>
      </c>
      <c r="F47" s="185">
        <f t="shared" si="0"/>
        <v>0</v>
      </c>
      <c r="G47" s="156"/>
      <c r="H47" s="154"/>
      <c r="I47" s="154"/>
      <c r="J47" s="155"/>
    </row>
    <row r="48" spans="1:10" x14ac:dyDescent="0.25">
      <c r="A48" s="5" t="s">
        <v>443</v>
      </c>
      <c r="B48" s="29" t="s">
        <v>150</v>
      </c>
      <c r="C48" s="118">
        <v>0</v>
      </c>
      <c r="D48" s="118">
        <v>0</v>
      </c>
      <c r="E48" s="118">
        <v>0</v>
      </c>
      <c r="F48" s="185">
        <f t="shared" si="0"/>
        <v>0</v>
      </c>
      <c r="G48" s="156"/>
      <c r="H48" s="154"/>
      <c r="I48" s="154"/>
      <c r="J48" s="155"/>
    </row>
    <row r="49" spans="1:10" x14ac:dyDescent="0.25">
      <c r="A49" s="5" t="s">
        <v>444</v>
      </c>
      <c r="B49" s="29" t="s">
        <v>151</v>
      </c>
      <c r="C49" s="118">
        <v>0</v>
      </c>
      <c r="D49" s="118">
        <v>0</v>
      </c>
      <c r="E49" s="118">
        <v>0</v>
      </c>
      <c r="F49" s="185">
        <f t="shared" si="0"/>
        <v>0</v>
      </c>
      <c r="G49" s="156"/>
      <c r="H49" s="154"/>
      <c r="I49" s="154"/>
      <c r="J49" s="155"/>
    </row>
    <row r="50" spans="1:10" x14ac:dyDescent="0.25">
      <c r="A50" s="5" t="s">
        <v>152</v>
      </c>
      <c r="B50" s="29" t="s">
        <v>153</v>
      </c>
      <c r="C50" s="108">
        <v>30000</v>
      </c>
      <c r="D50" s="108">
        <v>0</v>
      </c>
      <c r="E50" s="108"/>
      <c r="F50" s="185">
        <f t="shared" si="0"/>
        <v>30000</v>
      </c>
      <c r="G50" s="156"/>
      <c r="H50" s="156"/>
      <c r="I50" s="156"/>
      <c r="J50" s="155"/>
    </row>
    <row r="51" spans="1:10" s="89" customFormat="1" x14ac:dyDescent="0.25">
      <c r="A51" s="7" t="s">
        <v>382</v>
      </c>
      <c r="B51" s="32" t="s">
        <v>154</v>
      </c>
      <c r="C51" s="90">
        <f>SUM(C46:C50)</f>
        <v>1510000</v>
      </c>
      <c r="D51" s="90">
        <f>SUM(D46:D50)</f>
        <v>0</v>
      </c>
      <c r="E51" s="90">
        <f>SUM(E46:E50)</f>
        <v>3000</v>
      </c>
      <c r="F51" s="90">
        <f t="shared" si="0"/>
        <v>1513000</v>
      </c>
      <c r="G51" s="158"/>
      <c r="H51" s="157"/>
      <c r="I51" s="157"/>
      <c r="J51" s="157"/>
    </row>
    <row r="52" spans="1:10" s="89" customFormat="1" ht="15.75" x14ac:dyDescent="0.25">
      <c r="A52" s="36" t="s">
        <v>383</v>
      </c>
      <c r="B52" s="46" t="s">
        <v>155</v>
      </c>
      <c r="C52" s="119">
        <f>C31+C34+C42+C45+C51</f>
        <v>11099000</v>
      </c>
      <c r="D52" s="119">
        <f>D31+D34+D42+D45+D51</f>
        <v>0</v>
      </c>
      <c r="E52" s="119">
        <f>E31+E34+E42+E45+E51</f>
        <v>13000</v>
      </c>
      <c r="F52" s="90">
        <f t="shared" si="0"/>
        <v>11112000</v>
      </c>
      <c r="G52" s="160"/>
      <c r="H52" s="159"/>
      <c r="I52" s="159"/>
      <c r="J52" s="157"/>
    </row>
    <row r="53" spans="1:10" x14ac:dyDescent="0.25">
      <c r="A53" s="13" t="s">
        <v>156</v>
      </c>
      <c r="B53" s="29" t="s">
        <v>157</v>
      </c>
      <c r="C53" s="118">
        <v>0</v>
      </c>
      <c r="D53" s="118">
        <v>0</v>
      </c>
      <c r="E53" s="118">
        <v>0</v>
      </c>
      <c r="F53" s="185">
        <f t="shared" si="0"/>
        <v>0</v>
      </c>
      <c r="G53" s="156"/>
      <c r="H53" s="154"/>
      <c r="I53" s="154"/>
      <c r="J53" s="155"/>
    </row>
    <row r="54" spans="1:10" x14ac:dyDescent="0.25">
      <c r="A54" s="13" t="s">
        <v>384</v>
      </c>
      <c r="B54" s="29" t="s">
        <v>158</v>
      </c>
      <c r="C54" s="118">
        <v>0</v>
      </c>
      <c r="D54" s="118">
        <v>0</v>
      </c>
      <c r="E54" s="118">
        <v>0</v>
      </c>
      <c r="F54" s="185">
        <v>0</v>
      </c>
      <c r="G54" s="156"/>
      <c r="H54" s="154"/>
      <c r="I54" s="154"/>
      <c r="J54" s="155"/>
    </row>
    <row r="55" spans="1:10" x14ac:dyDescent="0.25">
      <c r="A55" s="17" t="s">
        <v>445</v>
      </c>
      <c r="B55" s="29" t="s">
        <v>159</v>
      </c>
      <c r="C55" s="118">
        <v>0</v>
      </c>
      <c r="D55" s="118">
        <v>0</v>
      </c>
      <c r="E55" s="118">
        <v>0</v>
      </c>
      <c r="F55" s="185">
        <f t="shared" si="0"/>
        <v>0</v>
      </c>
      <c r="G55" s="156"/>
      <c r="H55" s="154"/>
      <c r="I55" s="154"/>
      <c r="J55" s="155"/>
    </row>
    <row r="56" spans="1:10" x14ac:dyDescent="0.25">
      <c r="A56" s="17" t="s">
        <v>446</v>
      </c>
      <c r="B56" s="29" t="s">
        <v>160</v>
      </c>
      <c r="C56" s="118">
        <v>0</v>
      </c>
      <c r="D56" s="118">
        <v>0</v>
      </c>
      <c r="E56" s="118">
        <v>0</v>
      </c>
      <c r="F56" s="185">
        <f t="shared" si="0"/>
        <v>0</v>
      </c>
      <c r="G56" s="156"/>
      <c r="H56" s="154"/>
      <c r="I56" s="154"/>
      <c r="J56" s="155"/>
    </row>
    <row r="57" spans="1:10" x14ac:dyDescent="0.25">
      <c r="A57" s="17" t="s">
        <v>447</v>
      </c>
      <c r="B57" s="29" t="s">
        <v>161</v>
      </c>
      <c r="C57" s="118">
        <v>0</v>
      </c>
      <c r="D57" s="118">
        <v>0</v>
      </c>
      <c r="E57" s="118">
        <v>0</v>
      </c>
      <c r="F57" s="185">
        <f t="shared" si="0"/>
        <v>0</v>
      </c>
      <c r="G57" s="156"/>
      <c r="H57" s="154"/>
      <c r="I57" s="154"/>
      <c r="J57" s="155"/>
    </row>
    <row r="58" spans="1:10" x14ac:dyDescent="0.25">
      <c r="A58" s="13" t="s">
        <v>448</v>
      </c>
      <c r="B58" s="29" t="s">
        <v>162</v>
      </c>
      <c r="C58" s="118">
        <v>0</v>
      </c>
      <c r="D58" s="118">
        <v>0</v>
      </c>
      <c r="E58" s="118">
        <v>0</v>
      </c>
      <c r="F58" s="185">
        <f t="shared" si="0"/>
        <v>0</v>
      </c>
      <c r="G58" s="156"/>
      <c r="H58" s="154"/>
      <c r="I58" s="154"/>
      <c r="J58" s="155"/>
    </row>
    <row r="59" spans="1:10" x14ac:dyDescent="0.25">
      <c r="A59" s="13" t="s">
        <v>449</v>
      </c>
      <c r="B59" s="29" t="s">
        <v>163</v>
      </c>
      <c r="C59" s="118"/>
      <c r="D59" s="118">
        <v>0</v>
      </c>
      <c r="E59" s="118">
        <v>0</v>
      </c>
      <c r="F59" s="185">
        <f t="shared" si="0"/>
        <v>0</v>
      </c>
      <c r="G59" s="156"/>
      <c r="H59" s="154"/>
      <c r="I59" s="154"/>
      <c r="J59" s="155"/>
    </row>
    <row r="60" spans="1:10" x14ac:dyDescent="0.25">
      <c r="A60" s="13" t="s">
        <v>450</v>
      </c>
      <c r="B60" s="29" t="s">
        <v>164</v>
      </c>
      <c r="C60" s="118">
        <v>2186000</v>
      </c>
      <c r="D60" s="118">
        <v>0</v>
      </c>
      <c r="E60" s="118">
        <v>0</v>
      </c>
      <c r="F60" s="185">
        <f t="shared" si="0"/>
        <v>2186000</v>
      </c>
      <c r="G60" s="156"/>
      <c r="H60" s="154"/>
      <c r="I60" s="154"/>
      <c r="J60" s="155"/>
    </row>
    <row r="61" spans="1:10" s="89" customFormat="1" ht="15.75" x14ac:dyDescent="0.25">
      <c r="A61" s="43" t="s">
        <v>412</v>
      </c>
      <c r="B61" s="46" t="s">
        <v>165</v>
      </c>
      <c r="C61" s="119">
        <f>SUM(C53:C60)</f>
        <v>2186000</v>
      </c>
      <c r="D61" s="119">
        <f>SUM(D53:D60)</f>
        <v>0</v>
      </c>
      <c r="E61" s="119">
        <f>SUM(E53:E60)</f>
        <v>0</v>
      </c>
      <c r="F61" s="119">
        <f t="shared" si="0"/>
        <v>2186000</v>
      </c>
      <c r="G61" s="160"/>
      <c r="H61" s="159"/>
      <c r="I61" s="159"/>
      <c r="J61" s="159"/>
    </row>
    <row r="62" spans="1:10" x14ac:dyDescent="0.25">
      <c r="A62" s="12" t="s">
        <v>451</v>
      </c>
      <c r="B62" s="29" t="s">
        <v>166</v>
      </c>
      <c r="C62" s="118">
        <v>0</v>
      </c>
      <c r="D62" s="118">
        <v>0</v>
      </c>
      <c r="E62" s="118">
        <v>0</v>
      </c>
      <c r="F62" s="185">
        <f t="shared" si="0"/>
        <v>0</v>
      </c>
      <c r="G62" s="156"/>
      <c r="H62" s="154"/>
      <c r="I62" s="154"/>
      <c r="J62" s="155"/>
    </row>
    <row r="63" spans="1:10" x14ac:dyDescent="0.25">
      <c r="A63" s="12" t="s">
        <v>167</v>
      </c>
      <c r="B63" s="29" t="s">
        <v>168</v>
      </c>
      <c r="C63" s="118">
        <v>0</v>
      </c>
      <c r="D63" s="118">
        <v>0</v>
      </c>
      <c r="E63" s="118">
        <v>0</v>
      </c>
      <c r="F63" s="185">
        <f t="shared" si="0"/>
        <v>0</v>
      </c>
      <c r="G63" s="156"/>
      <c r="H63" s="154"/>
      <c r="I63" s="154"/>
      <c r="J63" s="155"/>
    </row>
    <row r="64" spans="1:10" ht="30" x14ac:dyDescent="0.25">
      <c r="A64" s="12" t="s">
        <v>169</v>
      </c>
      <c r="B64" s="29" t="s">
        <v>170</v>
      </c>
      <c r="C64" s="118">
        <v>0</v>
      </c>
      <c r="D64" s="118">
        <v>0</v>
      </c>
      <c r="E64" s="118">
        <v>0</v>
      </c>
      <c r="F64" s="185">
        <f t="shared" si="0"/>
        <v>0</v>
      </c>
      <c r="G64" s="156"/>
      <c r="H64" s="154"/>
      <c r="I64" s="154"/>
      <c r="J64" s="155"/>
    </row>
    <row r="65" spans="1:11" ht="30" x14ac:dyDescent="0.25">
      <c r="A65" s="12" t="s">
        <v>413</v>
      </c>
      <c r="B65" s="29" t="s">
        <v>171</v>
      </c>
      <c r="C65" s="118">
        <v>0</v>
      </c>
      <c r="D65" s="118">
        <v>0</v>
      </c>
      <c r="E65" s="118">
        <v>0</v>
      </c>
      <c r="F65" s="185">
        <f t="shared" si="0"/>
        <v>0</v>
      </c>
      <c r="G65" s="156"/>
      <c r="H65" s="154"/>
      <c r="I65" s="154"/>
      <c r="J65" s="155"/>
    </row>
    <row r="66" spans="1:11" ht="30" x14ac:dyDescent="0.25">
      <c r="A66" s="12" t="s">
        <v>452</v>
      </c>
      <c r="B66" s="29" t="s">
        <v>172</v>
      </c>
      <c r="C66" s="118">
        <v>0</v>
      </c>
      <c r="D66" s="118">
        <v>0</v>
      </c>
      <c r="E66" s="118">
        <v>0</v>
      </c>
      <c r="F66" s="185">
        <f t="shared" si="0"/>
        <v>0</v>
      </c>
      <c r="G66" s="156"/>
      <c r="H66" s="154"/>
      <c r="I66" s="154"/>
      <c r="J66" s="155"/>
    </row>
    <row r="67" spans="1:11" x14ac:dyDescent="0.25">
      <c r="A67" s="12" t="s">
        <v>415</v>
      </c>
      <c r="B67" s="29" t="s">
        <v>173</v>
      </c>
      <c r="C67" s="118">
        <v>1781280</v>
      </c>
      <c r="D67" s="118">
        <v>0</v>
      </c>
      <c r="E67" s="118">
        <v>0</v>
      </c>
      <c r="F67" s="185">
        <f t="shared" si="0"/>
        <v>1781280</v>
      </c>
      <c r="G67" s="156"/>
      <c r="H67" s="154"/>
      <c r="I67" s="154"/>
      <c r="J67" s="155"/>
    </row>
    <row r="68" spans="1:11" ht="30" x14ac:dyDescent="0.25">
      <c r="A68" s="12" t="s">
        <v>453</v>
      </c>
      <c r="B68" s="29" t="s">
        <v>174</v>
      </c>
      <c r="C68" s="118">
        <v>0</v>
      </c>
      <c r="D68" s="118">
        <v>0</v>
      </c>
      <c r="E68" s="118">
        <v>0</v>
      </c>
      <c r="F68" s="185">
        <f t="shared" si="0"/>
        <v>0</v>
      </c>
      <c r="G68" s="156"/>
      <c r="H68" s="154"/>
      <c r="I68" s="154"/>
      <c r="J68" s="155"/>
    </row>
    <row r="69" spans="1:11" ht="30" x14ac:dyDescent="0.25">
      <c r="A69" s="12" t="s">
        <v>454</v>
      </c>
      <c r="B69" s="29" t="s">
        <v>175</v>
      </c>
      <c r="C69" s="118">
        <v>0</v>
      </c>
      <c r="D69" s="118">
        <v>0</v>
      </c>
      <c r="E69" s="118">
        <v>0</v>
      </c>
      <c r="F69" s="185">
        <f t="shared" si="0"/>
        <v>0</v>
      </c>
      <c r="G69" s="156"/>
      <c r="H69" s="154"/>
      <c r="I69" s="154"/>
      <c r="J69" s="155"/>
    </row>
    <row r="70" spans="1:11" x14ac:dyDescent="0.25">
      <c r="A70" s="12" t="s">
        <v>176</v>
      </c>
      <c r="B70" s="29" t="s">
        <v>177</v>
      </c>
      <c r="C70" s="118">
        <v>0</v>
      </c>
      <c r="D70" s="118">
        <v>0</v>
      </c>
      <c r="E70" s="118">
        <v>0</v>
      </c>
      <c r="F70" s="185">
        <f t="shared" si="0"/>
        <v>0</v>
      </c>
      <c r="G70" s="156"/>
      <c r="H70" s="154"/>
      <c r="I70" s="154"/>
      <c r="J70" s="155"/>
    </row>
    <row r="71" spans="1:11" x14ac:dyDescent="0.25">
      <c r="A71" s="21" t="s">
        <v>178</v>
      </c>
      <c r="B71" s="29" t="s">
        <v>179</v>
      </c>
      <c r="C71" s="118">
        <v>0</v>
      </c>
      <c r="D71" s="118">
        <v>0</v>
      </c>
      <c r="E71" s="118">
        <v>0</v>
      </c>
      <c r="F71" s="185">
        <f t="shared" si="0"/>
        <v>0</v>
      </c>
      <c r="G71" s="156"/>
      <c r="H71" s="154"/>
      <c r="I71" s="154"/>
      <c r="J71" s="155"/>
    </row>
    <row r="72" spans="1:11" x14ac:dyDescent="0.25">
      <c r="A72" s="12" t="s">
        <v>655</v>
      </c>
      <c r="B72" s="29" t="s">
        <v>180</v>
      </c>
      <c r="C72" s="118">
        <v>0</v>
      </c>
      <c r="D72" s="118">
        <v>0</v>
      </c>
      <c r="E72" s="118">
        <v>0</v>
      </c>
      <c r="F72" s="185">
        <f t="shared" si="0"/>
        <v>0</v>
      </c>
      <c r="G72" s="156"/>
      <c r="H72" s="154"/>
      <c r="I72" s="154"/>
      <c r="J72" s="155"/>
    </row>
    <row r="73" spans="1:11" x14ac:dyDescent="0.25">
      <c r="A73" s="21" t="s">
        <v>455</v>
      </c>
      <c r="B73" s="29" t="s">
        <v>181</v>
      </c>
      <c r="C73" s="108">
        <v>70000</v>
      </c>
      <c r="D73" s="108">
        <v>0</v>
      </c>
      <c r="E73" s="108">
        <v>0</v>
      </c>
      <c r="F73" s="185">
        <f t="shared" ref="F73:F125" si="1">SUM(C73:E73)</f>
        <v>70000</v>
      </c>
      <c r="G73" s="156"/>
      <c r="H73" s="156"/>
      <c r="I73" s="156"/>
      <c r="J73" s="155"/>
    </row>
    <row r="74" spans="1:11" x14ac:dyDescent="0.25">
      <c r="A74" s="21" t="s">
        <v>657</v>
      </c>
      <c r="B74" s="29" t="s">
        <v>656</v>
      </c>
      <c r="C74" s="118">
        <v>1907915</v>
      </c>
      <c r="D74" s="118">
        <v>0</v>
      </c>
      <c r="E74" s="118">
        <v>0</v>
      </c>
      <c r="F74" s="185">
        <f>SUM(C74:E74)</f>
        <v>1907915</v>
      </c>
      <c r="G74" s="156"/>
      <c r="H74" s="154"/>
      <c r="I74" s="154"/>
      <c r="J74" s="155"/>
    </row>
    <row r="75" spans="1:11" s="89" customFormat="1" ht="15.75" x14ac:dyDescent="0.25">
      <c r="A75" s="43" t="s">
        <v>418</v>
      </c>
      <c r="B75" s="46" t="s">
        <v>182</v>
      </c>
      <c r="C75" s="119">
        <f>SUM(C62:C74)</f>
        <v>3759195</v>
      </c>
      <c r="D75" s="119">
        <f>SUM(D62:D74)</f>
        <v>0</v>
      </c>
      <c r="E75" s="119">
        <f>SUM(E62:E74)</f>
        <v>0</v>
      </c>
      <c r="F75" s="119">
        <f t="shared" si="1"/>
        <v>3759195</v>
      </c>
      <c r="G75" s="166"/>
      <c r="H75" s="165"/>
      <c r="I75" s="165"/>
      <c r="J75" s="165"/>
      <c r="K75" s="167"/>
    </row>
    <row r="76" spans="1:11" s="89" customFormat="1" ht="15.75" x14ac:dyDescent="0.25">
      <c r="A76" s="131" t="s">
        <v>37</v>
      </c>
      <c r="B76" s="132"/>
      <c r="C76" s="179">
        <f>SUM(C26+C27+C52+C61+C75)</f>
        <v>26149195</v>
      </c>
      <c r="D76" s="179">
        <f t="shared" ref="D76:E76" si="2">SUM(D26+D27+D52+D61+D75)</f>
        <v>0</v>
      </c>
      <c r="E76" s="179">
        <f t="shared" si="2"/>
        <v>13000</v>
      </c>
      <c r="F76" s="179">
        <f>SUM(F75+F61+F52+F27+F26)</f>
        <v>26162195</v>
      </c>
      <c r="G76" s="168"/>
      <c r="H76" s="168"/>
      <c r="I76" s="168"/>
      <c r="J76" s="168"/>
      <c r="K76" s="167"/>
    </row>
    <row r="77" spans="1:11" x14ac:dyDescent="0.25">
      <c r="A77" s="33" t="s">
        <v>183</v>
      </c>
      <c r="B77" s="29" t="s">
        <v>184</v>
      </c>
      <c r="C77" s="118">
        <v>0</v>
      </c>
      <c r="D77" s="118">
        <v>0</v>
      </c>
      <c r="E77" s="118">
        <v>0</v>
      </c>
      <c r="F77" s="185">
        <f t="shared" si="1"/>
        <v>0</v>
      </c>
      <c r="G77" s="170"/>
      <c r="H77" s="168"/>
      <c r="I77" s="168"/>
      <c r="J77" s="169"/>
      <c r="K77" s="78"/>
    </row>
    <row r="78" spans="1:11" x14ac:dyDescent="0.25">
      <c r="A78" s="33" t="s">
        <v>456</v>
      </c>
      <c r="B78" s="29" t="s">
        <v>185</v>
      </c>
      <c r="C78" s="118">
        <v>1000000</v>
      </c>
      <c r="D78" s="118">
        <v>0</v>
      </c>
      <c r="E78" s="118">
        <v>0</v>
      </c>
      <c r="F78" s="185">
        <f t="shared" si="1"/>
        <v>1000000</v>
      </c>
      <c r="G78" s="170"/>
      <c r="H78" s="168"/>
      <c r="I78" s="168"/>
      <c r="J78" s="169"/>
      <c r="K78" s="78"/>
    </row>
    <row r="79" spans="1:11" x14ac:dyDescent="0.25">
      <c r="A79" s="33" t="s">
        <v>186</v>
      </c>
      <c r="B79" s="29" t="s">
        <v>187</v>
      </c>
      <c r="C79" s="118">
        <v>0</v>
      </c>
      <c r="D79" s="118">
        <v>0</v>
      </c>
      <c r="E79" s="118">
        <v>0</v>
      </c>
      <c r="F79" s="185">
        <f t="shared" si="1"/>
        <v>0</v>
      </c>
      <c r="G79" s="170"/>
      <c r="H79" s="168"/>
      <c r="I79" s="168"/>
      <c r="J79" s="169"/>
      <c r="K79" s="78"/>
    </row>
    <row r="80" spans="1:11" x14ac:dyDescent="0.25">
      <c r="A80" s="33" t="s">
        <v>188</v>
      </c>
      <c r="B80" s="29" t="s">
        <v>189</v>
      </c>
      <c r="C80" s="118">
        <v>400000</v>
      </c>
      <c r="D80" s="118">
        <v>0</v>
      </c>
      <c r="E80" s="118">
        <v>0</v>
      </c>
      <c r="F80" s="185">
        <f t="shared" si="1"/>
        <v>400000</v>
      </c>
      <c r="G80" s="170"/>
      <c r="H80" s="168"/>
      <c r="I80" s="168"/>
      <c r="J80" s="169"/>
      <c r="K80" s="78"/>
    </row>
    <row r="81" spans="1:11" x14ac:dyDescent="0.25">
      <c r="A81" s="6" t="s">
        <v>190</v>
      </c>
      <c r="B81" s="29" t="s">
        <v>191</v>
      </c>
      <c r="C81" s="118">
        <v>0</v>
      </c>
      <c r="D81" s="118">
        <v>0</v>
      </c>
      <c r="E81" s="118">
        <v>0</v>
      </c>
      <c r="F81" s="185">
        <f t="shared" si="1"/>
        <v>0</v>
      </c>
      <c r="G81" s="170"/>
      <c r="H81" s="168"/>
      <c r="I81" s="168"/>
      <c r="J81" s="169"/>
      <c r="K81" s="78"/>
    </row>
    <row r="82" spans="1:11" x14ac:dyDescent="0.25">
      <c r="A82" s="6" t="s">
        <v>192</v>
      </c>
      <c r="B82" s="29" t="s">
        <v>193</v>
      </c>
      <c r="C82" s="118">
        <v>0</v>
      </c>
      <c r="D82" s="118">
        <v>0</v>
      </c>
      <c r="E82" s="118">
        <v>0</v>
      </c>
      <c r="F82" s="185">
        <f t="shared" si="1"/>
        <v>0</v>
      </c>
      <c r="G82" s="170"/>
      <c r="H82" s="168"/>
      <c r="I82" s="168"/>
      <c r="J82" s="169"/>
      <c r="K82" s="78"/>
    </row>
    <row r="83" spans="1:11" x14ac:dyDescent="0.25">
      <c r="A83" s="6" t="s">
        <v>194</v>
      </c>
      <c r="B83" s="29" t="s">
        <v>195</v>
      </c>
      <c r="C83" s="118">
        <v>110000</v>
      </c>
      <c r="D83" s="118">
        <v>0</v>
      </c>
      <c r="E83" s="118">
        <v>0</v>
      </c>
      <c r="F83" s="185">
        <f t="shared" si="1"/>
        <v>110000</v>
      </c>
      <c r="G83" s="170"/>
      <c r="H83" s="168"/>
      <c r="I83" s="168"/>
      <c r="J83" s="169"/>
      <c r="K83" s="78"/>
    </row>
    <row r="84" spans="1:11" s="89" customFormat="1" ht="15.75" x14ac:dyDescent="0.25">
      <c r="A84" s="44" t="s">
        <v>420</v>
      </c>
      <c r="B84" s="46" t="s">
        <v>196</v>
      </c>
      <c r="C84" s="119">
        <f>SUM(C77:C83)</f>
        <v>1510000</v>
      </c>
      <c r="D84" s="119">
        <f>SUM(D77:D83)</f>
        <v>0</v>
      </c>
      <c r="E84" s="119">
        <f>SUM(E77:E83)</f>
        <v>0</v>
      </c>
      <c r="F84" s="119">
        <f t="shared" si="1"/>
        <v>1510000</v>
      </c>
      <c r="G84" s="166"/>
      <c r="H84" s="165"/>
      <c r="I84" s="165"/>
      <c r="J84" s="165"/>
      <c r="K84" s="167"/>
    </row>
    <row r="85" spans="1:11" x14ac:dyDescent="0.25">
      <c r="A85" s="13" t="s">
        <v>197</v>
      </c>
      <c r="B85" s="29" t="s">
        <v>198</v>
      </c>
      <c r="C85" s="118">
        <v>48796062</v>
      </c>
      <c r="D85" s="118">
        <v>0</v>
      </c>
      <c r="E85" s="118">
        <v>0</v>
      </c>
      <c r="F85" s="185">
        <f t="shared" si="1"/>
        <v>48796062</v>
      </c>
      <c r="G85" s="170"/>
      <c r="H85" s="168"/>
      <c r="I85" s="168"/>
      <c r="J85" s="169"/>
      <c r="K85" s="78"/>
    </row>
    <row r="86" spans="1:11" x14ac:dyDescent="0.25">
      <c r="A86" s="13" t="s">
        <v>199</v>
      </c>
      <c r="B86" s="29" t="s">
        <v>200</v>
      </c>
      <c r="C86" s="118">
        <v>0</v>
      </c>
      <c r="D86" s="118">
        <v>0</v>
      </c>
      <c r="E86" s="118">
        <v>0</v>
      </c>
      <c r="F86" s="185">
        <f t="shared" si="1"/>
        <v>0</v>
      </c>
      <c r="G86" s="170"/>
      <c r="H86" s="168"/>
      <c r="I86" s="168"/>
      <c r="J86" s="169"/>
      <c r="K86" s="78"/>
    </row>
    <row r="87" spans="1:11" x14ac:dyDescent="0.25">
      <c r="A87" s="13" t="s">
        <v>201</v>
      </c>
      <c r="B87" s="29" t="s">
        <v>202</v>
      </c>
      <c r="C87" s="118">
        <v>0</v>
      </c>
      <c r="D87" s="118">
        <v>0</v>
      </c>
      <c r="E87" s="118">
        <v>0</v>
      </c>
      <c r="F87" s="185">
        <f t="shared" si="1"/>
        <v>0</v>
      </c>
      <c r="G87" s="171"/>
      <c r="H87" s="168"/>
      <c r="I87" s="168"/>
      <c r="J87" s="169"/>
      <c r="K87" s="78"/>
    </row>
    <row r="88" spans="1:11" x14ac:dyDescent="0.25">
      <c r="A88" s="13" t="s">
        <v>203</v>
      </c>
      <c r="B88" s="29" t="s">
        <v>204</v>
      </c>
      <c r="C88" s="118">
        <v>13174921</v>
      </c>
      <c r="D88" s="118">
        <v>0</v>
      </c>
      <c r="E88" s="118">
        <v>0</v>
      </c>
      <c r="F88" s="185">
        <f t="shared" si="1"/>
        <v>13174921</v>
      </c>
      <c r="G88" s="171"/>
      <c r="H88" s="168"/>
      <c r="I88" s="168"/>
      <c r="J88" s="169"/>
      <c r="K88" s="78"/>
    </row>
    <row r="89" spans="1:11" s="89" customFormat="1" ht="15.75" x14ac:dyDescent="0.25">
      <c r="A89" s="43" t="s">
        <v>421</v>
      </c>
      <c r="B89" s="46" t="s">
        <v>205</v>
      </c>
      <c r="C89" s="119">
        <f>SUM(C85:C88)</f>
        <v>61970983</v>
      </c>
      <c r="D89" s="119">
        <f>SUM(D85:D88)</f>
        <v>0</v>
      </c>
      <c r="E89" s="119">
        <f>SUM(E85:E88)</f>
        <v>0</v>
      </c>
      <c r="F89" s="119">
        <f t="shared" si="1"/>
        <v>61970983</v>
      </c>
      <c r="G89" s="166"/>
      <c r="H89" s="165"/>
      <c r="I89" s="165"/>
      <c r="J89" s="165"/>
      <c r="K89" s="167"/>
    </row>
    <row r="90" spans="1:11" ht="30" x14ac:dyDescent="0.25">
      <c r="A90" s="13" t="s">
        <v>206</v>
      </c>
      <c r="B90" s="29" t="s">
        <v>207</v>
      </c>
      <c r="C90" s="118">
        <v>0</v>
      </c>
      <c r="D90" s="118">
        <v>0</v>
      </c>
      <c r="E90" s="118">
        <v>0</v>
      </c>
      <c r="F90" s="185">
        <f t="shared" si="1"/>
        <v>0</v>
      </c>
      <c r="G90" s="170"/>
      <c r="H90" s="168"/>
      <c r="I90" s="168"/>
      <c r="J90" s="169"/>
      <c r="K90" s="78"/>
    </row>
    <row r="91" spans="1:11" ht="30" x14ac:dyDescent="0.25">
      <c r="A91" s="13" t="s">
        <v>457</v>
      </c>
      <c r="B91" s="29" t="s">
        <v>208</v>
      </c>
      <c r="C91" s="118">
        <v>0</v>
      </c>
      <c r="D91" s="118">
        <v>0</v>
      </c>
      <c r="E91" s="118">
        <v>0</v>
      </c>
      <c r="F91" s="185">
        <f t="shared" si="1"/>
        <v>0</v>
      </c>
      <c r="G91" s="170"/>
      <c r="H91" s="168"/>
      <c r="I91" s="168"/>
      <c r="J91" s="169"/>
      <c r="K91" s="78"/>
    </row>
    <row r="92" spans="1:11" ht="30" x14ac:dyDescent="0.25">
      <c r="A92" s="13" t="s">
        <v>458</v>
      </c>
      <c r="B92" s="29" t="s">
        <v>209</v>
      </c>
      <c r="C92" s="118">
        <v>0</v>
      </c>
      <c r="D92" s="118">
        <v>0</v>
      </c>
      <c r="E92" s="118">
        <v>0</v>
      </c>
      <c r="F92" s="185">
        <f t="shared" si="1"/>
        <v>0</v>
      </c>
      <c r="G92" s="170"/>
      <c r="H92" s="168"/>
      <c r="I92" s="168"/>
      <c r="J92" s="169"/>
      <c r="K92" s="78"/>
    </row>
    <row r="93" spans="1:11" x14ac:dyDescent="0.25">
      <c r="A93" s="13" t="s">
        <v>459</v>
      </c>
      <c r="B93" s="29" t="s">
        <v>210</v>
      </c>
      <c r="C93" s="118">
        <v>0</v>
      </c>
      <c r="D93" s="118">
        <v>0</v>
      </c>
      <c r="E93" s="118">
        <v>0</v>
      </c>
      <c r="F93" s="185">
        <f t="shared" si="1"/>
        <v>0</v>
      </c>
      <c r="G93" s="170"/>
      <c r="H93" s="168"/>
      <c r="I93" s="168"/>
      <c r="J93" s="169"/>
      <c r="K93" s="78"/>
    </row>
    <row r="94" spans="1:11" ht="30" x14ac:dyDescent="0.25">
      <c r="A94" s="13" t="s">
        <v>460</v>
      </c>
      <c r="B94" s="29" t="s">
        <v>211</v>
      </c>
      <c r="C94" s="118">
        <v>0</v>
      </c>
      <c r="D94" s="118">
        <v>0</v>
      </c>
      <c r="E94" s="118">
        <v>0</v>
      </c>
      <c r="F94" s="185">
        <f t="shared" si="1"/>
        <v>0</v>
      </c>
      <c r="G94" s="170"/>
      <c r="H94" s="168"/>
      <c r="I94" s="168"/>
      <c r="J94" s="169"/>
      <c r="K94" s="78"/>
    </row>
    <row r="95" spans="1:11" ht="30" x14ac:dyDescent="0.25">
      <c r="A95" s="13" t="s">
        <v>461</v>
      </c>
      <c r="B95" s="29" t="s">
        <v>212</v>
      </c>
      <c r="C95" s="118">
        <v>0</v>
      </c>
      <c r="D95" s="118">
        <v>0</v>
      </c>
      <c r="E95" s="118">
        <v>0</v>
      </c>
      <c r="F95" s="185">
        <f t="shared" si="1"/>
        <v>0</v>
      </c>
      <c r="G95" s="170"/>
      <c r="H95" s="168"/>
      <c r="I95" s="168"/>
      <c r="J95" s="169"/>
      <c r="K95" s="78"/>
    </row>
    <row r="96" spans="1:11" x14ac:dyDescent="0.25">
      <c r="A96" s="13" t="s">
        <v>213</v>
      </c>
      <c r="B96" s="29" t="s">
        <v>214</v>
      </c>
      <c r="C96" s="118">
        <v>0</v>
      </c>
      <c r="D96" s="118">
        <v>0</v>
      </c>
      <c r="E96" s="118">
        <v>0</v>
      </c>
      <c r="F96" s="185">
        <f t="shared" si="1"/>
        <v>0</v>
      </c>
      <c r="G96" s="170"/>
      <c r="H96" s="168"/>
      <c r="I96" s="168"/>
      <c r="J96" s="169"/>
      <c r="K96" s="78"/>
    </row>
    <row r="97" spans="1:11" x14ac:dyDescent="0.25">
      <c r="A97" s="13" t="s">
        <v>658</v>
      </c>
      <c r="B97" s="29" t="s">
        <v>215</v>
      </c>
      <c r="C97" s="118">
        <v>0</v>
      </c>
      <c r="D97" s="118">
        <v>0</v>
      </c>
      <c r="E97" s="118">
        <v>0</v>
      </c>
      <c r="F97" s="185">
        <f t="shared" si="1"/>
        <v>0</v>
      </c>
      <c r="G97" s="170"/>
      <c r="H97" s="168"/>
      <c r="I97" s="168"/>
      <c r="J97" s="169"/>
      <c r="K97" s="78"/>
    </row>
    <row r="98" spans="1:11" x14ac:dyDescent="0.25">
      <c r="A98" s="13" t="s">
        <v>659</v>
      </c>
      <c r="B98" s="29" t="s">
        <v>660</v>
      </c>
      <c r="C98" s="118">
        <v>0</v>
      </c>
      <c r="D98" s="118">
        <v>0</v>
      </c>
      <c r="E98" s="118">
        <v>0</v>
      </c>
      <c r="F98" s="185">
        <f t="shared" si="1"/>
        <v>0</v>
      </c>
      <c r="G98" s="170"/>
      <c r="H98" s="168"/>
      <c r="I98" s="168"/>
      <c r="J98" s="169"/>
      <c r="K98" s="78"/>
    </row>
    <row r="99" spans="1:11" s="89" customFormat="1" ht="15.75" x14ac:dyDescent="0.25">
      <c r="A99" s="43" t="s">
        <v>422</v>
      </c>
      <c r="B99" s="46" t="s">
        <v>216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19">
        <f t="shared" si="1"/>
        <v>0</v>
      </c>
      <c r="G99" s="166"/>
      <c r="H99" s="165"/>
      <c r="I99" s="165"/>
      <c r="J99" s="165"/>
      <c r="K99" s="167"/>
    </row>
    <row r="100" spans="1:11" s="89" customFormat="1" ht="15.75" x14ac:dyDescent="0.25">
      <c r="A100" s="131" t="s">
        <v>38</v>
      </c>
      <c r="B100" s="132"/>
      <c r="C100" s="133">
        <f>SUM(C84+C89+C99)</f>
        <v>63480983</v>
      </c>
      <c r="D100" s="133">
        <f t="shared" ref="D100:F100" si="3">SUM(D84+D89+D99)</f>
        <v>0</v>
      </c>
      <c r="E100" s="133">
        <f t="shared" si="3"/>
        <v>0</v>
      </c>
      <c r="F100" s="133">
        <f t="shared" si="3"/>
        <v>63480983</v>
      </c>
      <c r="G100" s="168"/>
      <c r="H100" s="168"/>
      <c r="I100" s="168"/>
      <c r="J100" s="168"/>
      <c r="K100" s="167"/>
    </row>
    <row r="101" spans="1:11" s="89" customFormat="1" ht="17.25" x14ac:dyDescent="0.3">
      <c r="A101" s="134" t="s">
        <v>469</v>
      </c>
      <c r="B101" s="135" t="s">
        <v>217</v>
      </c>
      <c r="C101" s="136">
        <f>C26+C27+C52+C61+C75+C84+C89+C99</f>
        <v>89630178</v>
      </c>
      <c r="D101" s="136">
        <f t="shared" ref="D101:F101" si="4">D26+D27+D52+D61+D75+D84+D89+D99</f>
        <v>0</v>
      </c>
      <c r="E101" s="136">
        <f t="shared" si="4"/>
        <v>13000</v>
      </c>
      <c r="F101" s="136">
        <f t="shared" si="4"/>
        <v>89643178</v>
      </c>
      <c r="G101" s="172"/>
      <c r="H101" s="172"/>
      <c r="I101" s="172"/>
      <c r="J101" s="172"/>
      <c r="K101" s="167"/>
    </row>
    <row r="102" spans="1:11" ht="30" x14ac:dyDescent="0.25">
      <c r="A102" s="13" t="s">
        <v>661</v>
      </c>
      <c r="B102" s="5" t="s">
        <v>218</v>
      </c>
      <c r="C102" s="118">
        <v>0</v>
      </c>
      <c r="D102" s="118">
        <v>0</v>
      </c>
      <c r="E102" s="118">
        <v>0</v>
      </c>
      <c r="F102" s="185">
        <f t="shared" si="1"/>
        <v>0</v>
      </c>
      <c r="G102" s="170"/>
      <c r="H102" s="168"/>
      <c r="I102" s="168"/>
      <c r="J102" s="169"/>
      <c r="K102" s="78"/>
    </row>
    <row r="103" spans="1:11" ht="30" x14ac:dyDescent="0.25">
      <c r="A103" s="13" t="s">
        <v>221</v>
      </c>
      <c r="B103" s="5" t="s">
        <v>222</v>
      </c>
      <c r="C103" s="118">
        <v>0</v>
      </c>
      <c r="D103" s="118">
        <v>0</v>
      </c>
      <c r="E103" s="118">
        <v>0</v>
      </c>
      <c r="F103" s="185">
        <f t="shared" si="1"/>
        <v>0</v>
      </c>
      <c r="G103" s="170"/>
      <c r="H103" s="168"/>
      <c r="I103" s="168"/>
      <c r="J103" s="169"/>
      <c r="K103" s="78"/>
    </row>
    <row r="104" spans="1:11" x14ac:dyDescent="0.25">
      <c r="A104" s="13" t="s">
        <v>463</v>
      </c>
      <c r="B104" s="5" t="s">
        <v>223</v>
      </c>
      <c r="C104" s="118">
        <v>0</v>
      </c>
      <c r="D104" s="118">
        <v>0</v>
      </c>
      <c r="E104" s="118">
        <v>0</v>
      </c>
      <c r="F104" s="185">
        <f t="shared" si="1"/>
        <v>0</v>
      </c>
      <c r="G104" s="170"/>
      <c r="H104" s="168"/>
      <c r="I104" s="168"/>
      <c r="J104" s="169"/>
      <c r="K104" s="78"/>
    </row>
    <row r="105" spans="1:11" s="89" customFormat="1" x14ac:dyDescent="0.25">
      <c r="A105" s="15" t="s">
        <v>427</v>
      </c>
      <c r="B105" s="7" t="s">
        <v>225</v>
      </c>
      <c r="C105" s="90">
        <f>SUM(C102:C104)</f>
        <v>0</v>
      </c>
      <c r="D105" s="90">
        <f>SUM(D102:D104)</f>
        <v>0</v>
      </c>
      <c r="E105" s="90">
        <f>SUM(E102:E104)</f>
        <v>0</v>
      </c>
      <c r="F105" s="90">
        <f t="shared" si="1"/>
        <v>0</v>
      </c>
      <c r="G105" s="158"/>
      <c r="H105" s="157"/>
      <c r="I105" s="157"/>
      <c r="J105" s="157"/>
    </row>
    <row r="106" spans="1:11" x14ac:dyDescent="0.25">
      <c r="A106" s="34" t="s">
        <v>464</v>
      </c>
      <c r="B106" s="5" t="s">
        <v>226</v>
      </c>
      <c r="C106" s="118">
        <v>0</v>
      </c>
      <c r="D106" s="118">
        <v>0</v>
      </c>
      <c r="E106" s="118">
        <v>0</v>
      </c>
      <c r="F106" s="185">
        <f t="shared" si="1"/>
        <v>0</v>
      </c>
      <c r="G106" s="156"/>
      <c r="H106" s="154"/>
      <c r="I106" s="154"/>
      <c r="J106" s="155"/>
    </row>
    <row r="107" spans="1:11" x14ac:dyDescent="0.25">
      <c r="A107" s="34" t="s">
        <v>433</v>
      </c>
      <c r="B107" s="5" t="s">
        <v>229</v>
      </c>
      <c r="C107" s="118">
        <v>0</v>
      </c>
      <c r="D107" s="118">
        <v>0</v>
      </c>
      <c r="E107" s="118">
        <v>0</v>
      </c>
      <c r="F107" s="185">
        <f t="shared" si="1"/>
        <v>0</v>
      </c>
      <c r="G107" s="156"/>
      <c r="H107" s="154"/>
      <c r="I107" s="154"/>
      <c r="J107" s="155"/>
    </row>
    <row r="108" spans="1:11" x14ac:dyDescent="0.25">
      <c r="A108" s="13" t="s">
        <v>230</v>
      </c>
      <c r="B108" s="5" t="s">
        <v>231</v>
      </c>
      <c r="C108" s="118">
        <v>0</v>
      </c>
      <c r="D108" s="118">
        <v>0</v>
      </c>
      <c r="E108" s="118">
        <v>0</v>
      </c>
      <c r="F108" s="185">
        <f t="shared" si="1"/>
        <v>0</v>
      </c>
      <c r="G108" s="156"/>
      <c r="H108" s="154"/>
      <c r="I108" s="154"/>
      <c r="J108" s="155"/>
    </row>
    <row r="109" spans="1:11" x14ac:dyDescent="0.25">
      <c r="A109" s="13" t="s">
        <v>465</v>
      </c>
      <c r="B109" s="5" t="s">
        <v>232</v>
      </c>
      <c r="C109" s="118">
        <v>0</v>
      </c>
      <c r="D109" s="118">
        <v>0</v>
      </c>
      <c r="E109" s="118">
        <v>0</v>
      </c>
      <c r="F109" s="185">
        <f t="shared" si="1"/>
        <v>0</v>
      </c>
      <c r="G109" s="156"/>
      <c r="H109" s="154"/>
      <c r="I109" s="154"/>
      <c r="J109" s="155"/>
    </row>
    <row r="110" spans="1:11" s="89" customFormat="1" x14ac:dyDescent="0.25">
      <c r="A110" s="14" t="s">
        <v>430</v>
      </c>
      <c r="B110" s="7" t="s">
        <v>233</v>
      </c>
      <c r="C110" s="90">
        <f>SUM(C106:C109)</f>
        <v>0</v>
      </c>
      <c r="D110" s="90">
        <f>SUM(D106:D109)</f>
        <v>0</v>
      </c>
      <c r="E110" s="90">
        <f>SUM(E106:E109)</f>
        <v>0</v>
      </c>
      <c r="F110" s="90">
        <f t="shared" si="1"/>
        <v>0</v>
      </c>
      <c r="G110" s="158"/>
      <c r="H110" s="157"/>
      <c r="I110" s="157"/>
      <c r="J110" s="157"/>
    </row>
    <row r="111" spans="1:11" s="89" customFormat="1" x14ac:dyDescent="0.25">
      <c r="A111" s="14" t="s">
        <v>234</v>
      </c>
      <c r="B111" s="7" t="s">
        <v>235</v>
      </c>
      <c r="C111" s="90">
        <v>0</v>
      </c>
      <c r="D111" s="90">
        <v>0</v>
      </c>
      <c r="E111" s="90">
        <v>0</v>
      </c>
      <c r="F111" s="90">
        <f t="shared" si="1"/>
        <v>0</v>
      </c>
      <c r="G111" s="158"/>
      <c r="H111" s="157"/>
      <c r="I111" s="157"/>
      <c r="J111" s="157"/>
    </row>
    <row r="112" spans="1:11" s="89" customFormat="1" x14ac:dyDescent="0.25">
      <c r="A112" s="14" t="s">
        <v>236</v>
      </c>
      <c r="B112" s="7" t="s">
        <v>237</v>
      </c>
      <c r="C112" s="90">
        <v>734966</v>
      </c>
      <c r="D112" s="90">
        <v>0</v>
      </c>
      <c r="E112" s="90">
        <v>0</v>
      </c>
      <c r="F112" s="90">
        <f t="shared" si="1"/>
        <v>734966</v>
      </c>
      <c r="G112" s="158"/>
      <c r="H112" s="157"/>
      <c r="I112" s="157"/>
      <c r="J112" s="157"/>
    </row>
    <row r="113" spans="1:10" s="89" customFormat="1" x14ac:dyDescent="0.25">
      <c r="A113" s="14" t="s">
        <v>238</v>
      </c>
      <c r="B113" s="7" t="s">
        <v>239</v>
      </c>
      <c r="C113" s="90">
        <v>0</v>
      </c>
      <c r="D113" s="90">
        <f>SUM(D111:D112)</f>
        <v>0</v>
      </c>
      <c r="E113" s="90">
        <f>SUM(E111:E112)</f>
        <v>0</v>
      </c>
      <c r="F113" s="90">
        <f t="shared" si="1"/>
        <v>0</v>
      </c>
      <c r="G113" s="158"/>
      <c r="H113" s="157"/>
      <c r="I113" s="157"/>
      <c r="J113" s="157"/>
    </row>
    <row r="114" spans="1:10" s="89" customFormat="1" x14ac:dyDescent="0.25">
      <c r="A114" s="14" t="s">
        <v>240</v>
      </c>
      <c r="B114" s="7" t="s">
        <v>241</v>
      </c>
      <c r="C114" s="126">
        <v>0</v>
      </c>
      <c r="D114" s="126">
        <v>0</v>
      </c>
      <c r="E114" s="126">
        <v>0</v>
      </c>
      <c r="F114" s="90">
        <f t="shared" si="1"/>
        <v>0</v>
      </c>
      <c r="G114" s="158"/>
      <c r="H114" s="158"/>
      <c r="I114" s="158"/>
      <c r="J114" s="157"/>
    </row>
    <row r="115" spans="1:10" s="89" customFormat="1" x14ac:dyDescent="0.25">
      <c r="A115" s="14" t="s">
        <v>242</v>
      </c>
      <c r="B115" s="7" t="s">
        <v>243</v>
      </c>
      <c r="C115" s="126">
        <v>0</v>
      </c>
      <c r="D115" s="126">
        <v>0</v>
      </c>
      <c r="E115" s="126">
        <v>0</v>
      </c>
      <c r="F115" s="90">
        <f t="shared" si="1"/>
        <v>0</v>
      </c>
      <c r="G115" s="158"/>
      <c r="H115" s="158"/>
      <c r="I115" s="158"/>
      <c r="J115" s="157"/>
    </row>
    <row r="116" spans="1:10" s="89" customFormat="1" x14ac:dyDescent="0.25">
      <c r="A116" s="14" t="s">
        <v>244</v>
      </c>
      <c r="B116" s="7" t="s">
        <v>245</v>
      </c>
      <c r="C116" s="126">
        <v>0</v>
      </c>
      <c r="D116" s="126">
        <v>0</v>
      </c>
      <c r="E116" s="126">
        <v>0</v>
      </c>
      <c r="F116" s="90">
        <f t="shared" si="1"/>
        <v>0</v>
      </c>
      <c r="G116" s="158"/>
      <c r="H116" s="158"/>
      <c r="I116" s="158"/>
      <c r="J116" s="157"/>
    </row>
    <row r="117" spans="1:10" s="89" customFormat="1" ht="15.75" x14ac:dyDescent="0.25">
      <c r="A117" s="35" t="s">
        <v>431</v>
      </c>
      <c r="B117" s="36" t="s">
        <v>246</v>
      </c>
      <c r="C117" s="127">
        <f>C105+C110+C111+C112+C113+C114+C115+C116</f>
        <v>734966</v>
      </c>
      <c r="D117" s="127">
        <f>D105+D110+D111+D112+D113+D114+D115+D116</f>
        <v>0</v>
      </c>
      <c r="E117" s="127">
        <f>E105+E110+E111+E112+E113+E114+E115+E116</f>
        <v>0</v>
      </c>
      <c r="F117" s="127">
        <f t="shared" si="1"/>
        <v>734966</v>
      </c>
      <c r="G117" s="160"/>
      <c r="H117" s="160"/>
      <c r="I117" s="160"/>
      <c r="J117" s="160"/>
    </row>
    <row r="118" spans="1:10" x14ac:dyDescent="0.25">
      <c r="A118" s="34" t="s">
        <v>247</v>
      </c>
      <c r="B118" s="5" t="s">
        <v>248</v>
      </c>
      <c r="C118" s="118">
        <v>0</v>
      </c>
      <c r="D118" s="118">
        <v>0</v>
      </c>
      <c r="E118" s="118">
        <v>0</v>
      </c>
      <c r="F118" s="185">
        <f t="shared" si="1"/>
        <v>0</v>
      </c>
      <c r="G118" s="156"/>
      <c r="H118" s="154"/>
      <c r="I118" s="154"/>
      <c r="J118" s="155"/>
    </row>
    <row r="119" spans="1:10" x14ac:dyDescent="0.25">
      <c r="A119" s="13" t="s">
        <v>249</v>
      </c>
      <c r="B119" s="5" t="s">
        <v>250</v>
      </c>
      <c r="C119" s="118">
        <v>0</v>
      </c>
      <c r="D119" s="118">
        <v>0</v>
      </c>
      <c r="E119" s="118">
        <v>0</v>
      </c>
      <c r="F119" s="185">
        <f t="shared" si="1"/>
        <v>0</v>
      </c>
      <c r="G119" s="156"/>
      <c r="H119" s="154"/>
      <c r="I119" s="154"/>
      <c r="J119" s="155"/>
    </row>
    <row r="120" spans="1:10" x14ac:dyDescent="0.25">
      <c r="A120" s="34" t="s">
        <v>466</v>
      </c>
      <c r="B120" s="5" t="s">
        <v>251</v>
      </c>
      <c r="C120" s="118">
        <v>0</v>
      </c>
      <c r="D120" s="118">
        <v>0</v>
      </c>
      <c r="E120" s="118">
        <v>0</v>
      </c>
      <c r="F120" s="185">
        <f t="shared" si="1"/>
        <v>0</v>
      </c>
      <c r="G120" s="156"/>
      <c r="H120" s="154"/>
      <c r="I120" s="154"/>
      <c r="J120" s="155"/>
    </row>
    <row r="121" spans="1:10" x14ac:dyDescent="0.25">
      <c r="A121" s="34" t="s">
        <v>436</v>
      </c>
      <c r="B121" s="5" t="s">
        <v>252</v>
      </c>
      <c r="C121" s="118">
        <v>0</v>
      </c>
      <c r="D121" s="118">
        <v>0</v>
      </c>
      <c r="E121" s="118">
        <v>0</v>
      </c>
      <c r="F121" s="185">
        <f t="shared" si="1"/>
        <v>0</v>
      </c>
      <c r="G121" s="156"/>
      <c r="H121" s="154"/>
      <c r="I121" s="154"/>
      <c r="J121" s="155"/>
    </row>
    <row r="122" spans="1:10" s="89" customFormat="1" x14ac:dyDescent="0.25">
      <c r="A122" s="35" t="s">
        <v>437</v>
      </c>
      <c r="B122" s="36" t="s">
        <v>256</v>
      </c>
      <c r="C122" s="90">
        <f>SUM(C118:C121)</f>
        <v>0</v>
      </c>
      <c r="D122" s="90">
        <f>SUM(D118:D121)</f>
        <v>0</v>
      </c>
      <c r="E122" s="90">
        <f>SUM(E118:E121)</f>
        <v>0</v>
      </c>
      <c r="F122" s="90">
        <f t="shared" si="1"/>
        <v>0</v>
      </c>
      <c r="G122" s="174"/>
      <c r="H122" s="173"/>
      <c r="I122" s="173"/>
      <c r="J122" s="173"/>
    </row>
    <row r="123" spans="1:10" x14ac:dyDescent="0.25">
      <c r="A123" s="13" t="s">
        <v>257</v>
      </c>
      <c r="B123" s="5" t="s">
        <v>258</v>
      </c>
      <c r="C123" s="118">
        <v>0</v>
      </c>
      <c r="D123" s="118">
        <v>0</v>
      </c>
      <c r="E123" s="118">
        <v>0</v>
      </c>
      <c r="F123" s="185">
        <f t="shared" si="1"/>
        <v>0</v>
      </c>
      <c r="G123" s="170"/>
      <c r="H123" s="168"/>
      <c r="I123" s="168"/>
      <c r="J123" s="169"/>
    </row>
    <row r="124" spans="1:10" s="89" customFormat="1" ht="15.75" x14ac:dyDescent="0.25">
      <c r="A124" s="137" t="s">
        <v>470</v>
      </c>
      <c r="B124" s="138" t="s">
        <v>259</v>
      </c>
      <c r="C124" s="139">
        <f>C117+C122+C123</f>
        <v>734966</v>
      </c>
      <c r="D124" s="139">
        <f>D117+D122+D123</f>
        <v>0</v>
      </c>
      <c r="E124" s="139">
        <f>E117+E122+E123</f>
        <v>0</v>
      </c>
      <c r="F124" s="139">
        <f t="shared" si="1"/>
        <v>734966</v>
      </c>
      <c r="G124" s="166"/>
      <c r="H124" s="166"/>
      <c r="I124" s="166"/>
      <c r="J124" s="166"/>
    </row>
    <row r="125" spans="1:10" s="89" customFormat="1" ht="17.25" x14ac:dyDescent="0.3">
      <c r="A125" s="140" t="s">
        <v>506</v>
      </c>
      <c r="B125" s="140"/>
      <c r="C125" s="141">
        <f>C101+C124</f>
        <v>90365144</v>
      </c>
      <c r="D125" s="141">
        <f>D101+D124</f>
        <v>0</v>
      </c>
      <c r="E125" s="141">
        <f>E101+E124</f>
        <v>13000</v>
      </c>
      <c r="F125" s="141">
        <f t="shared" si="1"/>
        <v>90378144</v>
      </c>
      <c r="G125" s="175"/>
      <c r="H125" s="172"/>
      <c r="I125" s="172"/>
      <c r="J125" s="172"/>
    </row>
    <row r="126" spans="1:10" x14ac:dyDescent="0.25">
      <c r="B126" s="25"/>
      <c r="C126" s="25"/>
      <c r="D126" s="25"/>
      <c r="E126" s="25"/>
      <c r="F126" s="25"/>
      <c r="G126" s="78"/>
      <c r="H126" s="78"/>
      <c r="I126" s="78"/>
      <c r="J126" s="78"/>
    </row>
    <row r="127" spans="1:10" x14ac:dyDescent="0.25">
      <c r="B127" s="25"/>
      <c r="C127" s="25"/>
      <c r="D127" s="25"/>
      <c r="E127" s="25"/>
      <c r="F127" s="25"/>
      <c r="G127" s="78"/>
      <c r="H127" s="78"/>
      <c r="I127" s="78"/>
      <c r="J127" s="78"/>
    </row>
    <row r="128" spans="1:10" x14ac:dyDescent="0.25">
      <c r="B128" s="25"/>
      <c r="C128" s="25"/>
      <c r="D128" s="25"/>
      <c r="E128" s="25"/>
      <c r="F128" s="25"/>
      <c r="G128" s="78"/>
      <c r="H128" s="78"/>
      <c r="I128" s="78"/>
      <c r="J128" s="78"/>
    </row>
    <row r="129" spans="2:10" x14ac:dyDescent="0.25">
      <c r="B129" s="25"/>
      <c r="C129" s="25"/>
      <c r="D129" s="25"/>
      <c r="E129" s="25"/>
      <c r="F129" s="25"/>
      <c r="G129" s="78"/>
      <c r="H129" s="78"/>
      <c r="I129" s="78"/>
      <c r="J129" s="78"/>
    </row>
    <row r="130" spans="2:10" x14ac:dyDescent="0.25">
      <c r="B130" s="25"/>
      <c r="C130" s="25"/>
      <c r="D130" s="25"/>
      <c r="E130" s="25"/>
      <c r="F130" s="25"/>
    </row>
    <row r="131" spans="2:10" x14ac:dyDescent="0.25">
      <c r="B131" s="25"/>
      <c r="C131" s="25"/>
      <c r="D131" s="25"/>
      <c r="E131" s="25"/>
      <c r="F131" s="25"/>
    </row>
    <row r="132" spans="2:10" x14ac:dyDescent="0.25">
      <c r="B132" s="25"/>
      <c r="C132" s="25"/>
      <c r="D132" s="25"/>
      <c r="E132" s="25"/>
      <c r="F132" s="25"/>
    </row>
    <row r="133" spans="2:10" x14ac:dyDescent="0.25">
      <c r="B133" s="25"/>
      <c r="C133" s="25"/>
      <c r="D133" s="25"/>
      <c r="E133" s="25"/>
      <c r="F133" s="25"/>
    </row>
    <row r="134" spans="2:10" x14ac:dyDescent="0.25">
      <c r="B134" s="25"/>
      <c r="C134" s="25"/>
      <c r="D134" s="25"/>
      <c r="E134" s="25"/>
      <c r="F134" s="25"/>
    </row>
    <row r="135" spans="2:10" x14ac:dyDescent="0.25">
      <c r="B135" s="25"/>
      <c r="C135" s="25"/>
      <c r="D135" s="25"/>
      <c r="E135" s="25"/>
      <c r="F135" s="25"/>
    </row>
    <row r="136" spans="2:10" x14ac:dyDescent="0.25">
      <c r="B136" s="25"/>
      <c r="C136" s="25"/>
      <c r="D136" s="25"/>
      <c r="E136" s="25"/>
      <c r="F136" s="25"/>
    </row>
    <row r="137" spans="2:10" x14ac:dyDescent="0.25">
      <c r="B137" s="25"/>
      <c r="C137" s="25"/>
      <c r="D137" s="25"/>
      <c r="E137" s="25"/>
      <c r="F137" s="25"/>
    </row>
    <row r="138" spans="2:10" x14ac:dyDescent="0.25">
      <c r="B138" s="25"/>
      <c r="C138" s="25"/>
      <c r="D138" s="25"/>
      <c r="E138" s="25"/>
      <c r="F138" s="25"/>
    </row>
    <row r="139" spans="2:10" x14ac:dyDescent="0.25">
      <c r="B139" s="25"/>
      <c r="C139" s="25"/>
      <c r="D139" s="25"/>
      <c r="E139" s="25"/>
      <c r="F139" s="25"/>
    </row>
    <row r="140" spans="2:10" x14ac:dyDescent="0.25">
      <c r="B140" s="25"/>
      <c r="C140" s="25"/>
      <c r="D140" s="25"/>
      <c r="E140" s="25"/>
      <c r="F140" s="25"/>
    </row>
    <row r="141" spans="2:10" x14ac:dyDescent="0.25">
      <c r="B141" s="25"/>
      <c r="C141" s="25"/>
      <c r="D141" s="25"/>
      <c r="E141" s="25"/>
      <c r="F141" s="25"/>
    </row>
    <row r="142" spans="2:10" x14ac:dyDescent="0.25">
      <c r="B142" s="25"/>
      <c r="C142" s="25"/>
      <c r="D142" s="25"/>
      <c r="E142" s="25"/>
      <c r="F142" s="25"/>
    </row>
    <row r="143" spans="2:10" x14ac:dyDescent="0.25">
      <c r="B143" s="25"/>
      <c r="C143" s="25"/>
      <c r="D143" s="25"/>
      <c r="E143" s="25"/>
      <c r="F143" s="25"/>
    </row>
    <row r="144" spans="2:10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1:F1"/>
    <mergeCell ref="G6:J6"/>
    <mergeCell ref="A3:F3"/>
    <mergeCell ref="A4:F4"/>
    <mergeCell ref="C6:F6"/>
  </mergeCells>
  <pageMargins left="0.25" right="0.25" top="0.75" bottom="0.75" header="0.3" footer="0.3"/>
  <pageSetup paperSize="9" scale="35" fitToWidth="0" orientation="portrait" r:id="rId1"/>
  <rowBreaks count="1" manualBreakCount="1">
    <brk id="98" max="9" man="1"/>
  </rowBreaks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2"/>
  <sheetViews>
    <sheetView zoomScale="90" zoomScaleNormal="90" workbookViewId="0">
      <selection activeCell="B1" sqref="B1:F1"/>
    </sheetView>
  </sheetViews>
  <sheetFormatPr defaultRowHeight="15" x14ac:dyDescent="0.25"/>
  <cols>
    <col min="1" max="1" width="76.285156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2.7109375" bestFit="1" customWidth="1"/>
    <col min="10" max="10" width="12.7109375" bestFit="1" customWidth="1"/>
    <col min="241" max="241" width="92.5703125" customWidth="1"/>
    <col min="243" max="243" width="13" customWidth="1"/>
    <col min="244" max="244" width="14.140625" customWidth="1"/>
    <col min="245" max="245" width="15.85546875" customWidth="1"/>
    <col min="246" max="246" width="14" customWidth="1"/>
  </cols>
  <sheetData>
    <row r="1" spans="1:10" x14ac:dyDescent="0.25">
      <c r="B1" s="200" t="s">
        <v>698</v>
      </c>
      <c r="C1" s="200"/>
      <c r="D1" s="200"/>
      <c r="E1" s="200"/>
      <c r="F1" s="200"/>
    </row>
    <row r="3" spans="1:10" ht="24" customHeight="1" x14ac:dyDescent="0.25">
      <c r="A3" s="202" t="s">
        <v>691</v>
      </c>
      <c r="B3" s="207"/>
      <c r="C3" s="207"/>
      <c r="D3" s="207"/>
      <c r="E3" s="207"/>
      <c r="F3" s="204"/>
    </row>
    <row r="4" spans="1:10" ht="24" customHeight="1" x14ac:dyDescent="0.25">
      <c r="A4" s="205" t="s">
        <v>672</v>
      </c>
      <c r="B4" s="203"/>
      <c r="C4" s="203"/>
      <c r="D4" s="203"/>
      <c r="E4" s="203"/>
      <c r="F4" s="204"/>
    </row>
    <row r="5" spans="1:10" ht="18" x14ac:dyDescent="0.25">
      <c r="A5" s="99"/>
    </row>
    <row r="6" spans="1:10" x14ac:dyDescent="0.25">
      <c r="A6" s="88" t="s">
        <v>663</v>
      </c>
      <c r="C6" s="206" t="s">
        <v>647</v>
      </c>
      <c r="D6" s="206"/>
      <c r="E6" s="206"/>
      <c r="F6" s="206"/>
      <c r="G6" s="201"/>
      <c r="H6" s="201"/>
      <c r="I6" s="201"/>
      <c r="J6" s="201"/>
    </row>
    <row r="7" spans="1:10" ht="30" x14ac:dyDescent="0.3">
      <c r="A7" s="2" t="s">
        <v>80</v>
      </c>
      <c r="B7" s="3" t="s">
        <v>32</v>
      </c>
      <c r="C7" s="100" t="s">
        <v>580</v>
      </c>
      <c r="D7" s="100" t="s">
        <v>581</v>
      </c>
      <c r="E7" s="100" t="s">
        <v>39</v>
      </c>
      <c r="F7" s="184" t="s">
        <v>23</v>
      </c>
      <c r="G7" s="151"/>
      <c r="H7" s="151"/>
      <c r="I7" s="151"/>
      <c r="J7" s="152"/>
    </row>
    <row r="8" spans="1:10" ht="15" customHeight="1" x14ac:dyDescent="0.25">
      <c r="A8" s="30" t="s">
        <v>260</v>
      </c>
      <c r="B8" s="6" t="s">
        <v>261</v>
      </c>
      <c r="C8" s="87">
        <v>9439144</v>
      </c>
      <c r="D8" s="87">
        <v>0</v>
      </c>
      <c r="E8" s="87">
        <v>0</v>
      </c>
      <c r="F8" s="87">
        <f>SUM(C8:E8)</f>
        <v>9439144</v>
      </c>
      <c r="G8" s="162"/>
      <c r="H8" s="161"/>
      <c r="I8" s="161"/>
      <c r="J8" s="161"/>
    </row>
    <row r="9" spans="1:10" ht="15" customHeight="1" x14ac:dyDescent="0.25">
      <c r="A9" s="5" t="s">
        <v>262</v>
      </c>
      <c r="B9" s="6" t="s">
        <v>263</v>
      </c>
      <c r="C9" s="87">
        <v>0</v>
      </c>
      <c r="D9" s="87">
        <v>0</v>
      </c>
      <c r="E9" s="87">
        <v>0</v>
      </c>
      <c r="F9" s="87">
        <f t="shared" ref="F9:F73" si="0">SUM(C9:E9)</f>
        <v>0</v>
      </c>
      <c r="G9" s="162"/>
      <c r="H9" s="161"/>
      <c r="I9" s="161"/>
      <c r="J9" s="161"/>
    </row>
    <row r="10" spans="1:10" ht="15" customHeight="1" x14ac:dyDescent="0.25">
      <c r="A10" s="5" t="s">
        <v>264</v>
      </c>
      <c r="B10" s="6" t="s">
        <v>689</v>
      </c>
      <c r="C10" s="87">
        <v>6665000</v>
      </c>
      <c r="D10" s="87"/>
      <c r="E10" s="87"/>
      <c r="F10" s="87">
        <f>SUM(C10:E10)</f>
        <v>6665000</v>
      </c>
      <c r="G10" s="162"/>
      <c r="H10" s="161"/>
      <c r="I10" s="161"/>
      <c r="J10" s="161"/>
    </row>
    <row r="11" spans="1:10" ht="15" customHeight="1" x14ac:dyDescent="0.25">
      <c r="A11" s="5" t="s">
        <v>688</v>
      </c>
      <c r="B11" s="6" t="s">
        <v>690</v>
      </c>
      <c r="C11" s="87">
        <v>0</v>
      </c>
      <c r="D11" s="87">
        <v>0</v>
      </c>
      <c r="E11" s="87">
        <v>0</v>
      </c>
      <c r="F11" s="87">
        <f t="shared" si="0"/>
        <v>0</v>
      </c>
      <c r="G11" s="163"/>
      <c r="H11" s="161"/>
      <c r="I11" s="161"/>
      <c r="J11" s="161"/>
    </row>
    <row r="12" spans="1:10" ht="15" customHeight="1" x14ac:dyDescent="0.25">
      <c r="A12" s="5" t="s">
        <v>265</v>
      </c>
      <c r="B12" s="6" t="s">
        <v>266</v>
      </c>
      <c r="C12" s="87">
        <v>2270000</v>
      </c>
      <c r="D12" s="87">
        <v>0</v>
      </c>
      <c r="E12" s="87">
        <v>0</v>
      </c>
      <c r="F12" s="87">
        <f t="shared" si="0"/>
        <v>2270000</v>
      </c>
      <c r="G12" s="162"/>
      <c r="H12" s="161"/>
      <c r="I12" s="161"/>
      <c r="J12" s="161"/>
    </row>
    <row r="13" spans="1:10" ht="15" customHeight="1" x14ac:dyDescent="0.25">
      <c r="A13" s="5" t="s">
        <v>267</v>
      </c>
      <c r="B13" s="6" t="s">
        <v>268</v>
      </c>
      <c r="C13" s="87">
        <v>0</v>
      </c>
      <c r="D13" s="87">
        <v>0</v>
      </c>
      <c r="E13" s="87">
        <v>0</v>
      </c>
      <c r="F13" s="87">
        <f t="shared" si="0"/>
        <v>0</v>
      </c>
      <c r="G13" s="162"/>
      <c r="H13" s="161"/>
      <c r="I13" s="161"/>
      <c r="J13" s="161"/>
    </row>
    <row r="14" spans="1:10" ht="15" customHeight="1" x14ac:dyDescent="0.25">
      <c r="A14" s="5" t="s">
        <v>662</v>
      </c>
      <c r="B14" s="6" t="s">
        <v>269</v>
      </c>
      <c r="C14" s="87">
        <v>0</v>
      </c>
      <c r="D14" s="87">
        <v>0</v>
      </c>
      <c r="E14" s="87">
        <v>0</v>
      </c>
      <c r="F14" s="87">
        <f t="shared" si="0"/>
        <v>0</v>
      </c>
      <c r="G14" s="162"/>
      <c r="H14" s="161"/>
      <c r="I14" s="161"/>
      <c r="J14" s="161"/>
    </row>
    <row r="15" spans="1:10" s="89" customFormat="1" ht="15" customHeight="1" x14ac:dyDescent="0.25">
      <c r="A15" s="7" t="s">
        <v>509</v>
      </c>
      <c r="B15" s="8" t="s">
        <v>270</v>
      </c>
      <c r="C15" s="90">
        <f>SUM(C8:C14)</f>
        <v>18374144</v>
      </c>
      <c r="D15" s="90">
        <f>SUM(D8:D14)</f>
        <v>0</v>
      </c>
      <c r="E15" s="90">
        <f>SUM(E8:E14)</f>
        <v>0</v>
      </c>
      <c r="F15" s="90">
        <f t="shared" si="0"/>
        <v>18374144</v>
      </c>
      <c r="G15" s="158"/>
      <c r="H15" s="157"/>
      <c r="I15" s="157"/>
      <c r="J15" s="157"/>
    </row>
    <row r="16" spans="1:10" ht="15" customHeight="1" x14ac:dyDescent="0.25">
      <c r="A16" s="5" t="s">
        <v>271</v>
      </c>
      <c r="B16" s="6" t="s">
        <v>272</v>
      </c>
      <c r="C16" s="87">
        <v>0</v>
      </c>
      <c r="D16" s="87">
        <v>0</v>
      </c>
      <c r="E16" s="87">
        <v>0</v>
      </c>
      <c r="F16" s="87">
        <f t="shared" si="0"/>
        <v>0</v>
      </c>
      <c r="G16" s="162"/>
      <c r="H16" s="161"/>
      <c r="I16" s="161"/>
      <c r="J16" s="161"/>
    </row>
    <row r="17" spans="1:10" ht="15" customHeight="1" x14ac:dyDescent="0.25">
      <c r="A17" s="5" t="s">
        <v>273</v>
      </c>
      <c r="B17" s="6" t="s">
        <v>274</v>
      </c>
      <c r="C17" s="87">
        <v>0</v>
      </c>
      <c r="D17" s="87">
        <v>0</v>
      </c>
      <c r="E17" s="87">
        <v>0</v>
      </c>
      <c r="F17" s="87">
        <f t="shared" si="0"/>
        <v>0</v>
      </c>
      <c r="G17" s="162"/>
      <c r="H17" s="161"/>
      <c r="I17" s="161"/>
      <c r="J17" s="161"/>
    </row>
    <row r="18" spans="1:10" ht="15" customHeight="1" x14ac:dyDescent="0.25">
      <c r="A18" s="5" t="s">
        <v>471</v>
      </c>
      <c r="B18" s="6" t="s">
        <v>275</v>
      </c>
      <c r="C18" s="87">
        <v>0</v>
      </c>
      <c r="D18" s="87">
        <v>0</v>
      </c>
      <c r="E18" s="87">
        <v>0</v>
      </c>
      <c r="F18" s="87">
        <f t="shared" si="0"/>
        <v>0</v>
      </c>
      <c r="G18" s="162"/>
      <c r="H18" s="161"/>
      <c r="I18" s="161"/>
      <c r="J18" s="161"/>
    </row>
    <row r="19" spans="1:10" ht="15" customHeight="1" x14ac:dyDescent="0.25">
      <c r="A19" s="5" t="s">
        <v>472</v>
      </c>
      <c r="B19" s="6" t="s">
        <v>276</v>
      </c>
      <c r="C19" s="87">
        <v>0</v>
      </c>
      <c r="D19" s="87">
        <v>0</v>
      </c>
      <c r="E19" s="87">
        <v>0</v>
      </c>
      <c r="F19" s="87">
        <f t="shared" si="0"/>
        <v>0</v>
      </c>
      <c r="G19" s="162"/>
      <c r="H19" s="161"/>
      <c r="I19" s="161"/>
      <c r="J19" s="161"/>
    </row>
    <row r="20" spans="1:10" ht="15" customHeight="1" x14ac:dyDescent="0.25">
      <c r="A20" s="5" t="s">
        <v>473</v>
      </c>
      <c r="B20" s="6" t="s">
        <v>277</v>
      </c>
      <c r="C20" s="87">
        <v>500000</v>
      </c>
      <c r="D20" s="87">
        <v>0</v>
      </c>
      <c r="E20" s="87">
        <v>0</v>
      </c>
      <c r="F20" s="87">
        <f t="shared" si="0"/>
        <v>500000</v>
      </c>
      <c r="G20" s="162"/>
      <c r="H20" s="161"/>
      <c r="I20" s="161"/>
      <c r="J20" s="161"/>
    </row>
    <row r="21" spans="1:10" s="89" customFormat="1" ht="15" customHeight="1" x14ac:dyDescent="0.25">
      <c r="A21" s="36" t="s">
        <v>510</v>
      </c>
      <c r="B21" s="44" t="s">
        <v>278</v>
      </c>
      <c r="C21" s="119">
        <f>SUM(C15:C20)</f>
        <v>18874144</v>
      </c>
      <c r="D21" s="119">
        <f>SUM(D15:D20)</f>
        <v>0</v>
      </c>
      <c r="E21" s="119">
        <f>SUM(E15:E20)</f>
        <v>0</v>
      </c>
      <c r="F21" s="90">
        <f t="shared" si="0"/>
        <v>18874144</v>
      </c>
      <c r="G21" s="160"/>
      <c r="H21" s="159"/>
      <c r="I21" s="159"/>
      <c r="J21" s="157"/>
    </row>
    <row r="22" spans="1:10" ht="15" customHeight="1" x14ac:dyDescent="0.25">
      <c r="A22" s="5" t="s">
        <v>477</v>
      </c>
      <c r="B22" s="6" t="s">
        <v>287</v>
      </c>
      <c r="C22" s="87">
        <v>0</v>
      </c>
      <c r="D22" s="87">
        <v>0</v>
      </c>
      <c r="E22" s="87">
        <v>0</v>
      </c>
      <c r="F22" s="87">
        <f t="shared" si="0"/>
        <v>0</v>
      </c>
      <c r="G22" s="162"/>
      <c r="H22" s="161"/>
      <c r="I22" s="161"/>
      <c r="J22" s="161"/>
    </row>
    <row r="23" spans="1:10" ht="15" customHeight="1" x14ac:dyDescent="0.25">
      <c r="A23" s="5" t="s">
        <v>478</v>
      </c>
      <c r="B23" s="6" t="s">
        <v>288</v>
      </c>
      <c r="C23" s="87">
        <v>0</v>
      </c>
      <c r="D23" s="87">
        <v>0</v>
      </c>
      <c r="E23" s="87">
        <v>0</v>
      </c>
      <c r="F23" s="87">
        <f t="shared" si="0"/>
        <v>0</v>
      </c>
      <c r="G23" s="162"/>
      <c r="H23" s="161"/>
      <c r="I23" s="161"/>
      <c r="J23" s="161"/>
    </row>
    <row r="24" spans="1:10" s="89" customFormat="1" ht="15" customHeight="1" x14ac:dyDescent="0.25">
      <c r="A24" s="7" t="s">
        <v>512</v>
      </c>
      <c r="B24" s="8" t="s">
        <v>289</v>
      </c>
      <c r="C24" s="90">
        <f>SUM(C22:C23)</f>
        <v>0</v>
      </c>
      <c r="D24" s="90">
        <f>SUM(D22:D23)</f>
        <v>0</v>
      </c>
      <c r="E24" s="90">
        <f>SUM(E22:E23)</f>
        <v>0</v>
      </c>
      <c r="F24" s="90">
        <f t="shared" si="0"/>
        <v>0</v>
      </c>
      <c r="G24" s="158"/>
      <c r="H24" s="157"/>
      <c r="I24" s="157"/>
      <c r="J24" s="157"/>
    </row>
    <row r="25" spans="1:10" ht="15" customHeight="1" x14ac:dyDescent="0.25">
      <c r="A25" s="7" t="s">
        <v>479</v>
      </c>
      <c r="B25" s="8" t="s">
        <v>290</v>
      </c>
      <c r="C25" s="90">
        <v>0</v>
      </c>
      <c r="D25" s="90">
        <v>0</v>
      </c>
      <c r="E25" s="90">
        <v>0</v>
      </c>
      <c r="F25" s="90">
        <f t="shared" si="0"/>
        <v>0</v>
      </c>
      <c r="G25" s="158"/>
      <c r="H25" s="157"/>
      <c r="I25" s="157"/>
      <c r="J25" s="157"/>
    </row>
    <row r="26" spans="1:10" ht="15" customHeight="1" x14ac:dyDescent="0.25">
      <c r="A26" s="7" t="s">
        <v>480</v>
      </c>
      <c r="B26" s="8" t="s">
        <v>291</v>
      </c>
      <c r="C26" s="90">
        <v>0</v>
      </c>
      <c r="D26" s="90">
        <v>0</v>
      </c>
      <c r="E26" s="90">
        <v>0</v>
      </c>
      <c r="F26" s="90">
        <f t="shared" si="0"/>
        <v>0</v>
      </c>
      <c r="G26" s="158"/>
      <c r="H26" s="157"/>
      <c r="I26" s="157"/>
      <c r="J26" s="157"/>
    </row>
    <row r="27" spans="1:10" ht="15" customHeight="1" x14ac:dyDescent="0.25">
      <c r="A27" s="7" t="s">
        <v>481</v>
      </c>
      <c r="B27" s="8" t="s">
        <v>292</v>
      </c>
      <c r="C27" s="90">
        <v>300000</v>
      </c>
      <c r="D27" s="90">
        <v>0</v>
      </c>
      <c r="E27" s="90">
        <v>0</v>
      </c>
      <c r="F27" s="90">
        <f t="shared" si="0"/>
        <v>300000</v>
      </c>
      <c r="G27" s="158"/>
      <c r="H27" s="157"/>
      <c r="I27" s="157"/>
      <c r="J27" s="157"/>
    </row>
    <row r="28" spans="1:10" ht="15" customHeight="1" x14ac:dyDescent="0.25">
      <c r="A28" s="5" t="s">
        <v>482</v>
      </c>
      <c r="B28" s="6" t="s">
        <v>293</v>
      </c>
      <c r="C28" s="87">
        <v>2000000</v>
      </c>
      <c r="D28" s="87">
        <v>0</v>
      </c>
      <c r="E28" s="87">
        <v>0</v>
      </c>
      <c r="F28" s="87">
        <f t="shared" si="0"/>
        <v>2000000</v>
      </c>
      <c r="G28" s="162"/>
      <c r="H28" s="161"/>
      <c r="I28" s="161"/>
      <c r="J28" s="161"/>
    </row>
    <row r="29" spans="1:10" ht="15" customHeight="1" x14ac:dyDescent="0.25">
      <c r="A29" s="5" t="s">
        <v>483</v>
      </c>
      <c r="B29" s="6" t="s">
        <v>296</v>
      </c>
      <c r="C29" s="87">
        <v>0</v>
      </c>
      <c r="D29" s="87">
        <v>0</v>
      </c>
      <c r="E29" s="87">
        <v>0</v>
      </c>
      <c r="F29" s="87">
        <f t="shared" si="0"/>
        <v>0</v>
      </c>
      <c r="G29" s="162"/>
      <c r="H29" s="161"/>
      <c r="I29" s="161"/>
      <c r="J29" s="161"/>
    </row>
    <row r="30" spans="1:10" ht="15" customHeight="1" x14ac:dyDescent="0.25">
      <c r="A30" s="5" t="s">
        <v>297</v>
      </c>
      <c r="B30" s="6" t="s">
        <v>298</v>
      </c>
      <c r="C30" s="87">
        <v>0</v>
      </c>
      <c r="D30" s="87">
        <v>0</v>
      </c>
      <c r="E30" s="87">
        <v>0</v>
      </c>
      <c r="F30" s="87">
        <f t="shared" si="0"/>
        <v>0</v>
      </c>
      <c r="G30" s="162"/>
      <c r="H30" s="161"/>
      <c r="I30" s="161"/>
      <c r="J30" s="161"/>
    </row>
    <row r="31" spans="1:10" ht="15" customHeight="1" x14ac:dyDescent="0.25">
      <c r="A31" s="5" t="s">
        <v>484</v>
      </c>
      <c r="B31" s="6" t="s">
        <v>299</v>
      </c>
      <c r="C31" s="87">
        <v>0</v>
      </c>
      <c r="D31" s="87">
        <v>0</v>
      </c>
      <c r="E31" s="87">
        <v>0</v>
      </c>
      <c r="F31" s="87">
        <f t="shared" si="0"/>
        <v>0</v>
      </c>
      <c r="G31" s="162"/>
      <c r="H31" s="161"/>
      <c r="I31" s="161"/>
      <c r="J31" s="161"/>
    </row>
    <row r="32" spans="1:10" ht="15" customHeight="1" x14ac:dyDescent="0.25">
      <c r="A32" s="5" t="s">
        <v>485</v>
      </c>
      <c r="B32" s="6" t="s">
        <v>304</v>
      </c>
      <c r="C32" s="87">
        <v>40000</v>
      </c>
      <c r="D32" s="87">
        <v>0</v>
      </c>
      <c r="E32" s="87">
        <v>0</v>
      </c>
      <c r="F32" s="87">
        <f t="shared" si="0"/>
        <v>40000</v>
      </c>
      <c r="G32" s="162"/>
      <c r="H32" s="161"/>
      <c r="I32" s="161"/>
      <c r="J32" s="161"/>
    </row>
    <row r="33" spans="1:10" s="89" customFormat="1" ht="15" customHeight="1" x14ac:dyDescent="0.25">
      <c r="A33" s="7" t="s">
        <v>513</v>
      </c>
      <c r="B33" s="8" t="s">
        <v>307</v>
      </c>
      <c r="C33" s="90">
        <f>SUM(C28:C32)</f>
        <v>2040000</v>
      </c>
      <c r="D33" s="90">
        <f>SUM(D28:D32)</f>
        <v>0</v>
      </c>
      <c r="E33" s="90">
        <f>SUM(E28:E32)</f>
        <v>0</v>
      </c>
      <c r="F33" s="90">
        <f t="shared" si="0"/>
        <v>2040000</v>
      </c>
      <c r="G33" s="158"/>
      <c r="H33" s="157"/>
      <c r="I33" s="157"/>
      <c r="J33" s="157"/>
    </row>
    <row r="34" spans="1:10" ht="15" customHeight="1" x14ac:dyDescent="0.25">
      <c r="A34" s="7" t="s">
        <v>486</v>
      </c>
      <c r="B34" s="8" t="s">
        <v>308</v>
      </c>
      <c r="C34" s="90">
        <v>15000</v>
      </c>
      <c r="D34" s="90">
        <v>0</v>
      </c>
      <c r="E34" s="90">
        <v>5000</v>
      </c>
      <c r="F34" s="90">
        <f t="shared" si="0"/>
        <v>20000</v>
      </c>
      <c r="G34" s="158"/>
      <c r="H34" s="157"/>
      <c r="I34" s="157"/>
      <c r="J34" s="157"/>
    </row>
    <row r="35" spans="1:10" s="89" customFormat="1" ht="15" customHeight="1" x14ac:dyDescent="0.25">
      <c r="A35" s="36" t="s">
        <v>514</v>
      </c>
      <c r="B35" s="44" t="s">
        <v>309</v>
      </c>
      <c r="C35" s="119">
        <f>C24+C25+C26+C27+C33+C34</f>
        <v>2355000</v>
      </c>
      <c r="D35" s="119">
        <f>D24+D25+D26+D27+D33+D34</f>
        <v>0</v>
      </c>
      <c r="E35" s="119">
        <f>E24+E25+E26+E27+E33+E34</f>
        <v>5000</v>
      </c>
      <c r="F35" s="119">
        <f t="shared" si="0"/>
        <v>2360000</v>
      </c>
      <c r="G35" s="160"/>
      <c r="H35" s="159"/>
      <c r="I35" s="159"/>
      <c r="J35" s="159"/>
    </row>
    <row r="36" spans="1:10" ht="15" customHeight="1" x14ac:dyDescent="0.25">
      <c r="A36" s="13" t="s">
        <v>310</v>
      </c>
      <c r="B36" s="6" t="s">
        <v>311</v>
      </c>
      <c r="C36" s="87">
        <v>0</v>
      </c>
      <c r="D36" s="87">
        <v>0</v>
      </c>
      <c r="E36" s="87">
        <v>0</v>
      </c>
      <c r="F36" s="87">
        <f t="shared" si="0"/>
        <v>0</v>
      </c>
      <c r="G36" s="162"/>
      <c r="H36" s="161"/>
      <c r="I36" s="161"/>
      <c r="J36" s="161"/>
    </row>
    <row r="37" spans="1:10" ht="15" customHeight="1" x14ac:dyDescent="0.25">
      <c r="A37" s="13" t="s">
        <v>487</v>
      </c>
      <c r="B37" s="6" t="s">
        <v>312</v>
      </c>
      <c r="C37" s="87">
        <v>0</v>
      </c>
      <c r="D37" s="87">
        <v>0</v>
      </c>
      <c r="E37" s="87">
        <v>0</v>
      </c>
      <c r="F37" s="87">
        <f t="shared" si="0"/>
        <v>0</v>
      </c>
      <c r="G37" s="162"/>
      <c r="H37" s="161"/>
      <c r="I37" s="161"/>
      <c r="J37" s="161"/>
    </row>
    <row r="38" spans="1:10" ht="15" customHeight="1" x14ac:dyDescent="0.25">
      <c r="A38" s="13" t="s">
        <v>488</v>
      </c>
      <c r="B38" s="6" t="s">
        <v>313</v>
      </c>
      <c r="C38" s="87"/>
      <c r="D38" s="87">
        <v>0</v>
      </c>
      <c r="E38" s="87">
        <v>0</v>
      </c>
      <c r="F38" s="87">
        <f t="shared" si="0"/>
        <v>0</v>
      </c>
      <c r="G38" s="162"/>
      <c r="H38" s="161"/>
      <c r="I38" s="161"/>
      <c r="J38" s="161"/>
    </row>
    <row r="39" spans="1:10" ht="15" customHeight="1" x14ac:dyDescent="0.25">
      <c r="A39" s="13" t="s">
        <v>489</v>
      </c>
      <c r="B39" s="6" t="s">
        <v>314</v>
      </c>
      <c r="C39" s="87">
        <v>144000</v>
      </c>
      <c r="D39" s="87">
        <v>0</v>
      </c>
      <c r="E39" s="87">
        <v>0</v>
      </c>
      <c r="F39" s="87">
        <f t="shared" si="0"/>
        <v>144000</v>
      </c>
      <c r="G39" s="162"/>
      <c r="H39" s="161"/>
      <c r="I39" s="161"/>
      <c r="J39" s="161"/>
    </row>
    <row r="40" spans="1:10" ht="15" customHeight="1" x14ac:dyDescent="0.25">
      <c r="A40" s="13" t="s">
        <v>315</v>
      </c>
      <c r="B40" s="6" t="s">
        <v>316</v>
      </c>
      <c r="C40" s="87">
        <v>0</v>
      </c>
      <c r="D40" s="87">
        <v>0</v>
      </c>
      <c r="E40" s="87">
        <v>0</v>
      </c>
      <c r="F40" s="87">
        <f t="shared" si="0"/>
        <v>0</v>
      </c>
      <c r="G40" s="162"/>
      <c r="H40" s="161"/>
      <c r="I40" s="161"/>
      <c r="J40" s="161"/>
    </row>
    <row r="41" spans="1:10" ht="15" customHeight="1" x14ac:dyDescent="0.25">
      <c r="A41" s="13" t="s">
        <v>317</v>
      </c>
      <c r="B41" s="6" t="s">
        <v>318</v>
      </c>
      <c r="C41" s="87">
        <v>0</v>
      </c>
      <c r="D41" s="87">
        <v>0</v>
      </c>
      <c r="E41" s="87">
        <v>0</v>
      </c>
      <c r="F41" s="87">
        <f t="shared" si="0"/>
        <v>0</v>
      </c>
      <c r="G41" s="162"/>
      <c r="H41" s="161"/>
      <c r="I41" s="161"/>
      <c r="J41" s="161"/>
    </row>
    <row r="42" spans="1:10" ht="15" customHeight="1" x14ac:dyDescent="0.25">
      <c r="A42" s="13" t="s">
        <v>319</v>
      </c>
      <c r="B42" s="6" t="s">
        <v>320</v>
      </c>
      <c r="C42" s="87">
        <v>0</v>
      </c>
      <c r="D42" s="87">
        <v>0</v>
      </c>
      <c r="E42" s="87">
        <v>0</v>
      </c>
      <c r="F42" s="87">
        <f t="shared" si="0"/>
        <v>0</v>
      </c>
      <c r="G42" s="162"/>
      <c r="H42" s="161"/>
      <c r="I42" s="161"/>
      <c r="J42" s="161"/>
    </row>
    <row r="43" spans="1:10" ht="15" customHeight="1" x14ac:dyDescent="0.25">
      <c r="A43" s="13" t="s">
        <v>490</v>
      </c>
      <c r="B43" s="6" t="s">
        <v>321</v>
      </c>
      <c r="C43" s="87">
        <v>0</v>
      </c>
      <c r="D43" s="87">
        <v>0</v>
      </c>
      <c r="E43" s="87">
        <v>0</v>
      </c>
      <c r="F43" s="87">
        <v>0</v>
      </c>
      <c r="G43" s="162"/>
      <c r="H43" s="161"/>
      <c r="I43" s="161"/>
      <c r="J43" s="161"/>
    </row>
    <row r="44" spans="1:10" ht="15" customHeight="1" x14ac:dyDescent="0.25">
      <c r="A44" s="13" t="s">
        <v>491</v>
      </c>
      <c r="B44" s="6" t="s">
        <v>322</v>
      </c>
      <c r="C44" s="87">
        <v>0</v>
      </c>
      <c r="D44" s="87">
        <v>0</v>
      </c>
      <c r="E44" s="87">
        <v>0</v>
      </c>
      <c r="F44" s="87">
        <f t="shared" si="0"/>
        <v>0</v>
      </c>
      <c r="G44" s="162"/>
      <c r="H44" s="161"/>
      <c r="I44" s="161"/>
      <c r="J44" s="161"/>
    </row>
    <row r="45" spans="1:10" ht="15" customHeight="1" x14ac:dyDescent="0.25">
      <c r="A45" s="13" t="s">
        <v>492</v>
      </c>
      <c r="B45" s="6" t="s">
        <v>683</v>
      </c>
      <c r="C45" s="87">
        <v>0</v>
      </c>
      <c r="D45" s="87">
        <v>0</v>
      </c>
      <c r="E45" s="87">
        <v>0</v>
      </c>
      <c r="F45" s="87">
        <v>0</v>
      </c>
      <c r="G45" s="162"/>
      <c r="H45" s="161"/>
      <c r="I45" s="161"/>
      <c r="J45" s="161"/>
    </row>
    <row r="46" spans="1:10" s="89" customFormat="1" ht="15" customHeight="1" x14ac:dyDescent="0.25">
      <c r="A46" s="43" t="s">
        <v>515</v>
      </c>
      <c r="B46" s="44" t="s">
        <v>323</v>
      </c>
      <c r="C46" s="119">
        <f>SUM(C36:C45)</f>
        <v>144000</v>
      </c>
      <c r="D46" s="119">
        <f>SUM(D36:D45)</f>
        <v>0</v>
      </c>
      <c r="E46" s="119">
        <f>SUM(E36:E45)</f>
        <v>0</v>
      </c>
      <c r="F46" s="119">
        <f t="shared" si="0"/>
        <v>144000</v>
      </c>
      <c r="G46" s="160"/>
      <c r="H46" s="159"/>
      <c r="I46" s="159"/>
      <c r="J46" s="159"/>
    </row>
    <row r="47" spans="1:10" ht="15" customHeight="1" x14ac:dyDescent="0.25">
      <c r="A47" s="13" t="s">
        <v>332</v>
      </c>
      <c r="B47" s="6" t="s">
        <v>333</v>
      </c>
      <c r="C47" s="87">
        <v>0</v>
      </c>
      <c r="D47" s="87">
        <v>0</v>
      </c>
      <c r="E47" s="87">
        <v>0</v>
      </c>
      <c r="F47" s="87">
        <f t="shared" si="0"/>
        <v>0</v>
      </c>
      <c r="G47" s="162"/>
      <c r="H47" s="161"/>
      <c r="I47" s="161"/>
      <c r="J47" s="161"/>
    </row>
    <row r="48" spans="1:10" ht="15" customHeight="1" x14ac:dyDescent="0.25">
      <c r="A48" s="5" t="s">
        <v>496</v>
      </c>
      <c r="B48" s="6" t="s">
        <v>684</v>
      </c>
      <c r="C48" s="87">
        <v>0</v>
      </c>
      <c r="D48" s="87">
        <v>0</v>
      </c>
      <c r="E48" s="87">
        <v>0</v>
      </c>
      <c r="F48" s="87">
        <v>0</v>
      </c>
      <c r="G48" s="162"/>
      <c r="H48" s="161"/>
      <c r="I48" s="161"/>
      <c r="J48" s="161"/>
    </row>
    <row r="49" spans="1:10" ht="15" customHeight="1" x14ac:dyDescent="0.25">
      <c r="A49" s="13" t="s">
        <v>497</v>
      </c>
      <c r="B49" s="6" t="s">
        <v>664</v>
      </c>
      <c r="C49" s="87">
        <v>0</v>
      </c>
      <c r="D49" s="87">
        <v>0</v>
      </c>
      <c r="E49" s="87">
        <v>0</v>
      </c>
      <c r="F49" s="87">
        <f t="shared" si="0"/>
        <v>0</v>
      </c>
      <c r="G49" s="162"/>
      <c r="H49" s="161"/>
      <c r="I49" s="161"/>
      <c r="J49" s="161"/>
    </row>
    <row r="50" spans="1:10" s="89" customFormat="1" ht="15" customHeight="1" x14ac:dyDescent="0.25">
      <c r="A50" s="36" t="s">
        <v>517</v>
      </c>
      <c r="B50" s="44" t="s">
        <v>334</v>
      </c>
      <c r="C50" s="119">
        <f>SUM(C47:C49)</f>
        <v>0</v>
      </c>
      <c r="D50" s="119">
        <f>SUM(D47:D49)</f>
        <v>0</v>
      </c>
      <c r="E50" s="119">
        <f>SUM(E47:E49)</f>
        <v>0</v>
      </c>
      <c r="F50" s="119">
        <f t="shared" si="0"/>
        <v>0</v>
      </c>
      <c r="G50" s="166"/>
      <c r="H50" s="165"/>
      <c r="I50" s="165"/>
      <c r="J50" s="165"/>
    </row>
    <row r="51" spans="1:10" s="89" customFormat="1" ht="15" customHeight="1" x14ac:dyDescent="0.25">
      <c r="A51" s="142" t="s">
        <v>40</v>
      </c>
      <c r="B51" s="143"/>
      <c r="C51" s="144">
        <f>SUM(C21+C35+C46+C50)</f>
        <v>21373144</v>
      </c>
      <c r="D51" s="144">
        <f t="shared" ref="D51:F51" si="1">SUM(D21+D35+D46+D50)</f>
        <v>0</v>
      </c>
      <c r="E51" s="144">
        <f t="shared" si="1"/>
        <v>5000</v>
      </c>
      <c r="F51" s="144">
        <f t="shared" si="1"/>
        <v>21378144</v>
      </c>
      <c r="G51" s="173"/>
      <c r="H51" s="173"/>
      <c r="I51" s="173"/>
      <c r="J51" s="173"/>
    </row>
    <row r="52" spans="1:10" ht="15" customHeight="1" x14ac:dyDescent="0.25">
      <c r="A52" s="5" t="s">
        <v>279</v>
      </c>
      <c r="B52" s="6" t="s">
        <v>280</v>
      </c>
      <c r="C52" s="87">
        <v>0</v>
      </c>
      <c r="D52" s="87">
        <v>0</v>
      </c>
      <c r="E52" s="87">
        <v>0</v>
      </c>
      <c r="F52" s="87">
        <f t="shared" si="0"/>
        <v>0</v>
      </c>
      <c r="G52" s="177"/>
      <c r="H52" s="176"/>
      <c r="I52" s="176"/>
      <c r="J52" s="176"/>
    </row>
    <row r="53" spans="1:10" ht="15" customHeight="1" x14ac:dyDescent="0.25">
      <c r="A53" s="5" t="s">
        <v>281</v>
      </c>
      <c r="B53" s="6" t="s">
        <v>282</v>
      </c>
      <c r="C53" s="87">
        <v>0</v>
      </c>
      <c r="D53" s="87">
        <v>0</v>
      </c>
      <c r="E53" s="87">
        <v>0</v>
      </c>
      <c r="F53" s="87">
        <f t="shared" si="0"/>
        <v>0</v>
      </c>
      <c r="G53" s="177"/>
      <c r="H53" s="176"/>
      <c r="I53" s="176"/>
      <c r="J53" s="176"/>
    </row>
    <row r="54" spans="1:10" ht="15" customHeight="1" x14ac:dyDescent="0.25">
      <c r="A54" s="5" t="s">
        <v>474</v>
      </c>
      <c r="B54" s="6" t="s">
        <v>283</v>
      </c>
      <c r="C54" s="87">
        <v>0</v>
      </c>
      <c r="D54" s="87">
        <v>0</v>
      </c>
      <c r="E54" s="87">
        <v>0</v>
      </c>
      <c r="F54" s="87">
        <f t="shared" si="0"/>
        <v>0</v>
      </c>
      <c r="G54" s="177"/>
      <c r="H54" s="176"/>
      <c r="I54" s="176"/>
      <c r="J54" s="176"/>
    </row>
    <row r="55" spans="1:10" ht="15" customHeight="1" x14ac:dyDescent="0.25">
      <c r="A55" s="5" t="s">
        <v>475</v>
      </c>
      <c r="B55" s="6" t="s">
        <v>284</v>
      </c>
      <c r="C55" s="87">
        <v>0</v>
      </c>
      <c r="D55" s="87">
        <v>0</v>
      </c>
      <c r="E55" s="87">
        <v>0</v>
      </c>
      <c r="F55" s="87">
        <f t="shared" si="0"/>
        <v>0</v>
      </c>
      <c r="G55" s="177"/>
      <c r="H55" s="176"/>
      <c r="I55" s="176"/>
      <c r="J55" s="176"/>
    </row>
    <row r="56" spans="1:10" ht="15" customHeight="1" x14ac:dyDescent="0.25">
      <c r="A56" s="5" t="s">
        <v>476</v>
      </c>
      <c r="B56" s="6" t="s">
        <v>285</v>
      </c>
      <c r="C56" s="87">
        <v>0</v>
      </c>
      <c r="D56" s="87">
        <v>0</v>
      </c>
      <c r="E56" s="87">
        <v>0</v>
      </c>
      <c r="F56" s="87">
        <f t="shared" si="0"/>
        <v>0</v>
      </c>
      <c r="G56" s="177"/>
      <c r="H56" s="176"/>
      <c r="I56" s="176"/>
      <c r="J56" s="176"/>
    </row>
    <row r="57" spans="1:10" s="89" customFormat="1" ht="15" customHeight="1" x14ac:dyDescent="0.25">
      <c r="A57" s="36" t="s">
        <v>511</v>
      </c>
      <c r="B57" s="44" t="s">
        <v>286</v>
      </c>
      <c r="C57" s="90">
        <f>SUM(C52:C56)</f>
        <v>0</v>
      </c>
      <c r="D57" s="90">
        <f>SUM(D52:D56)</f>
        <v>0</v>
      </c>
      <c r="E57" s="90">
        <f>SUM(E52:E56)</f>
        <v>0</v>
      </c>
      <c r="F57" s="90">
        <f t="shared" si="0"/>
        <v>0</v>
      </c>
      <c r="G57" s="174"/>
      <c r="H57" s="173"/>
      <c r="I57" s="173"/>
      <c r="J57" s="173"/>
    </row>
    <row r="58" spans="1:10" ht="15" customHeight="1" x14ac:dyDescent="0.25">
      <c r="A58" s="13" t="s">
        <v>493</v>
      </c>
      <c r="B58" s="6" t="s">
        <v>324</v>
      </c>
      <c r="C58" s="87">
        <v>0</v>
      </c>
      <c r="D58" s="87">
        <v>0</v>
      </c>
      <c r="E58" s="87">
        <v>0</v>
      </c>
      <c r="F58" s="87">
        <f t="shared" si="0"/>
        <v>0</v>
      </c>
      <c r="G58" s="177"/>
      <c r="H58" s="176"/>
      <c r="I58" s="176"/>
      <c r="J58" s="176"/>
    </row>
    <row r="59" spans="1:10" ht="15" customHeight="1" x14ac:dyDescent="0.25">
      <c r="A59" s="13" t="s">
        <v>494</v>
      </c>
      <c r="B59" s="6" t="s">
        <v>325</v>
      </c>
      <c r="C59" s="87">
        <v>0</v>
      </c>
      <c r="D59" s="87">
        <v>0</v>
      </c>
      <c r="E59" s="87">
        <v>0</v>
      </c>
      <c r="F59" s="87">
        <f t="shared" si="0"/>
        <v>0</v>
      </c>
      <c r="G59" s="177"/>
      <c r="H59" s="176"/>
      <c r="I59" s="176"/>
      <c r="J59" s="176"/>
    </row>
    <row r="60" spans="1:10" ht="15" customHeight="1" x14ac:dyDescent="0.25">
      <c r="A60" s="13" t="s">
        <v>326</v>
      </c>
      <c r="B60" s="6" t="s">
        <v>327</v>
      </c>
      <c r="C60" s="87">
        <v>0</v>
      </c>
      <c r="D60" s="87">
        <v>0</v>
      </c>
      <c r="E60" s="87">
        <v>0</v>
      </c>
      <c r="F60" s="87">
        <f t="shared" si="0"/>
        <v>0</v>
      </c>
      <c r="G60" s="177"/>
      <c r="H60" s="176"/>
      <c r="I60" s="176"/>
      <c r="J60" s="176"/>
    </row>
    <row r="61" spans="1:10" ht="15" customHeight="1" x14ac:dyDescent="0.25">
      <c r="A61" s="13" t="s">
        <v>495</v>
      </c>
      <c r="B61" s="6" t="s">
        <v>328</v>
      </c>
      <c r="C61" s="87">
        <v>0</v>
      </c>
      <c r="D61" s="87">
        <v>0</v>
      </c>
      <c r="E61" s="87">
        <v>0</v>
      </c>
      <c r="F61" s="87">
        <f t="shared" si="0"/>
        <v>0</v>
      </c>
      <c r="G61" s="177"/>
      <c r="H61" s="176"/>
      <c r="I61" s="176"/>
      <c r="J61" s="176"/>
    </row>
    <row r="62" spans="1:10" ht="15" customHeight="1" x14ac:dyDescent="0.25">
      <c r="A62" s="13" t="s">
        <v>329</v>
      </c>
      <c r="B62" s="6" t="s">
        <v>330</v>
      </c>
      <c r="C62" s="87">
        <v>0</v>
      </c>
      <c r="D62" s="87">
        <v>0</v>
      </c>
      <c r="E62" s="87">
        <v>0</v>
      </c>
      <c r="F62" s="87">
        <f t="shared" si="0"/>
        <v>0</v>
      </c>
      <c r="G62" s="177"/>
      <c r="H62" s="176"/>
      <c r="I62" s="176"/>
      <c r="J62" s="176"/>
    </row>
    <row r="63" spans="1:10" s="89" customFormat="1" ht="15" customHeight="1" x14ac:dyDescent="0.25">
      <c r="A63" s="36" t="s">
        <v>516</v>
      </c>
      <c r="B63" s="44" t="s">
        <v>331</v>
      </c>
      <c r="C63" s="90">
        <f>SUM(C58:C62)</f>
        <v>0</v>
      </c>
      <c r="D63" s="90">
        <f>SUM(D58:D62)</f>
        <v>0</v>
      </c>
      <c r="E63" s="90">
        <f>SUM(E58:E62)</f>
        <v>0</v>
      </c>
      <c r="F63" s="90">
        <f t="shared" si="0"/>
        <v>0</v>
      </c>
      <c r="G63" s="174"/>
      <c r="H63" s="173"/>
      <c r="I63" s="173"/>
      <c r="J63" s="173"/>
    </row>
    <row r="64" spans="1:10" ht="15" customHeight="1" x14ac:dyDescent="0.25">
      <c r="A64" s="13" t="s">
        <v>335</v>
      </c>
      <c r="B64" s="6" t="s">
        <v>336</v>
      </c>
      <c r="C64" s="87">
        <v>0</v>
      </c>
      <c r="D64" s="87">
        <v>0</v>
      </c>
      <c r="E64" s="87">
        <v>0</v>
      </c>
      <c r="F64" s="87">
        <f t="shared" si="0"/>
        <v>0</v>
      </c>
      <c r="G64" s="177"/>
      <c r="H64" s="176"/>
      <c r="I64" s="176"/>
      <c r="J64" s="176"/>
    </row>
    <row r="65" spans="1:10" ht="15" customHeight="1" x14ac:dyDescent="0.25">
      <c r="A65" s="5" t="s">
        <v>498</v>
      </c>
      <c r="B65" s="6" t="s">
        <v>685</v>
      </c>
      <c r="C65" s="87">
        <v>0</v>
      </c>
      <c r="D65" s="87">
        <v>0</v>
      </c>
      <c r="E65" s="87">
        <v>0</v>
      </c>
      <c r="F65" s="87">
        <f t="shared" si="0"/>
        <v>0</v>
      </c>
      <c r="G65" s="177"/>
      <c r="H65" s="176"/>
      <c r="I65" s="176"/>
      <c r="J65" s="176"/>
    </row>
    <row r="66" spans="1:10" ht="15" customHeight="1" x14ac:dyDescent="0.25">
      <c r="A66" s="13" t="s">
        <v>499</v>
      </c>
      <c r="B66" s="6" t="s">
        <v>686</v>
      </c>
      <c r="C66" s="87">
        <v>0</v>
      </c>
      <c r="D66" s="87">
        <v>0</v>
      </c>
      <c r="E66" s="87">
        <v>0</v>
      </c>
      <c r="F66" s="87">
        <f t="shared" si="0"/>
        <v>0</v>
      </c>
      <c r="G66" s="177"/>
      <c r="H66" s="176"/>
      <c r="I66" s="176"/>
      <c r="J66" s="176"/>
    </row>
    <row r="67" spans="1:10" s="89" customFormat="1" ht="15" customHeight="1" x14ac:dyDescent="0.25">
      <c r="A67" s="36" t="s">
        <v>519</v>
      </c>
      <c r="B67" s="44" t="s">
        <v>338</v>
      </c>
      <c r="C67" s="90">
        <f>SUM(C64:C66)</f>
        <v>0</v>
      </c>
      <c r="D67" s="90">
        <f>SUM(D64:D66)</f>
        <v>0</v>
      </c>
      <c r="E67" s="90">
        <f>SUM(E64:E66)</f>
        <v>0</v>
      </c>
      <c r="F67" s="90">
        <f t="shared" si="0"/>
        <v>0</v>
      </c>
      <c r="G67" s="174"/>
      <c r="H67" s="173"/>
      <c r="I67" s="173"/>
      <c r="J67" s="173"/>
    </row>
    <row r="68" spans="1:10" s="89" customFormat="1" ht="15" customHeight="1" x14ac:dyDescent="0.25">
      <c r="A68" s="142" t="s">
        <v>41</v>
      </c>
      <c r="B68" s="143"/>
      <c r="C68" s="144">
        <f>SUM(C57+C63+C67)</f>
        <v>0</v>
      </c>
      <c r="D68" s="144">
        <f t="shared" ref="D68:F68" si="2">SUM(D57+D63+D67)</f>
        <v>0</v>
      </c>
      <c r="E68" s="144">
        <f t="shared" si="2"/>
        <v>0</v>
      </c>
      <c r="F68" s="144">
        <f t="shared" si="2"/>
        <v>0</v>
      </c>
      <c r="G68" s="173"/>
      <c r="H68" s="173"/>
      <c r="I68" s="173"/>
      <c r="J68" s="173"/>
    </row>
    <row r="69" spans="1:10" s="89" customFormat="1" ht="15.75" x14ac:dyDescent="0.25">
      <c r="A69" s="145" t="s">
        <v>518</v>
      </c>
      <c r="B69" s="134" t="s">
        <v>339</v>
      </c>
      <c r="C69" s="146">
        <f>C21+C35+C46+C50+C57+C63+C67</f>
        <v>21373144</v>
      </c>
      <c r="D69" s="146">
        <f>D21+D35+D46+D50+D57+D63+D67</f>
        <v>0</v>
      </c>
      <c r="E69" s="146">
        <f>E21+E35+E46+E50+E57+E63+E67</f>
        <v>5000</v>
      </c>
      <c r="F69" s="146">
        <f t="shared" si="0"/>
        <v>21378144</v>
      </c>
      <c r="G69" s="166"/>
      <c r="H69" s="165"/>
      <c r="I69" s="165"/>
      <c r="J69" s="165"/>
    </row>
    <row r="70" spans="1:10" s="89" customFormat="1" ht="15.75" x14ac:dyDescent="0.25">
      <c r="A70" s="147" t="s">
        <v>42</v>
      </c>
      <c r="B70" s="148"/>
      <c r="C70" s="149">
        <f>C51-'2. melléklet'!C76</f>
        <v>-4776051</v>
      </c>
      <c r="D70" s="149">
        <f>D51-'2. melléklet'!D76</f>
        <v>0</v>
      </c>
      <c r="E70" s="149">
        <f>E51-'2. melléklet'!E76</f>
        <v>-8000</v>
      </c>
      <c r="F70" s="149">
        <f>F51-'2. melléklet'!F76</f>
        <v>-4784051</v>
      </c>
      <c r="G70" s="173"/>
      <c r="H70" s="173"/>
      <c r="I70" s="173"/>
      <c r="J70" s="173"/>
    </row>
    <row r="71" spans="1:10" s="89" customFormat="1" ht="15.75" x14ac:dyDescent="0.25">
      <c r="A71" s="147" t="s">
        <v>43</v>
      </c>
      <c r="B71" s="148"/>
      <c r="C71" s="149">
        <f>C68-'2. melléklet'!C100</f>
        <v>-63480983</v>
      </c>
      <c r="D71" s="149">
        <f>D68-'2. melléklet'!D100</f>
        <v>0</v>
      </c>
      <c r="E71" s="149">
        <f>E68-'2. melléklet'!E100</f>
        <v>0</v>
      </c>
      <c r="F71" s="149">
        <f>F68-'2. melléklet'!F100</f>
        <v>-63480983</v>
      </c>
      <c r="G71" s="173"/>
      <c r="H71" s="173"/>
      <c r="I71" s="173"/>
      <c r="J71" s="173"/>
    </row>
    <row r="72" spans="1:10" x14ac:dyDescent="0.25">
      <c r="A72" s="34" t="s">
        <v>500</v>
      </c>
      <c r="B72" s="5" t="s">
        <v>340</v>
      </c>
      <c r="C72" s="87">
        <v>0</v>
      </c>
      <c r="D72" s="87">
        <v>0</v>
      </c>
      <c r="E72" s="87">
        <v>0</v>
      </c>
      <c r="F72" s="87">
        <f t="shared" si="0"/>
        <v>0</v>
      </c>
      <c r="G72" s="177"/>
      <c r="H72" s="176"/>
      <c r="I72" s="176"/>
      <c r="J72" s="176"/>
    </row>
    <row r="73" spans="1:10" x14ac:dyDescent="0.25">
      <c r="A73" s="13" t="s">
        <v>341</v>
      </c>
      <c r="B73" s="5" t="s">
        <v>342</v>
      </c>
      <c r="C73" s="87">
        <v>0</v>
      </c>
      <c r="D73" s="87">
        <v>0</v>
      </c>
      <c r="E73" s="87">
        <v>0</v>
      </c>
      <c r="F73" s="87">
        <f t="shared" si="0"/>
        <v>0</v>
      </c>
      <c r="G73" s="177"/>
      <c r="H73" s="176"/>
      <c r="I73" s="176"/>
      <c r="J73" s="176"/>
    </row>
    <row r="74" spans="1:10" x14ac:dyDescent="0.25">
      <c r="A74" s="34" t="s">
        <v>501</v>
      </c>
      <c r="B74" s="5" t="s">
        <v>343</v>
      </c>
      <c r="C74" s="87">
        <v>0</v>
      </c>
      <c r="D74" s="87">
        <v>0</v>
      </c>
      <c r="E74" s="87">
        <v>0</v>
      </c>
      <c r="F74" s="87">
        <f t="shared" ref="F74:F99" si="3">SUM(C74:E74)</f>
        <v>0</v>
      </c>
      <c r="G74" s="177"/>
      <c r="H74" s="176"/>
      <c r="I74" s="176"/>
      <c r="J74" s="176"/>
    </row>
    <row r="75" spans="1:10" s="89" customFormat="1" x14ac:dyDescent="0.25">
      <c r="A75" s="15" t="s">
        <v>520</v>
      </c>
      <c r="B75" s="7" t="s">
        <v>344</v>
      </c>
      <c r="C75" s="90">
        <f>SUM(C72:C74)</f>
        <v>0</v>
      </c>
      <c r="D75" s="90">
        <f>SUM(D72:D74)</f>
        <v>0</v>
      </c>
      <c r="E75" s="90">
        <f>SUM(E72:E74)</f>
        <v>0</v>
      </c>
      <c r="F75" s="90">
        <f t="shared" si="3"/>
        <v>0</v>
      </c>
      <c r="G75" s="174"/>
      <c r="H75" s="173"/>
      <c r="I75" s="173"/>
      <c r="J75" s="173"/>
    </row>
    <row r="76" spans="1:10" x14ac:dyDescent="0.25">
      <c r="A76" s="13" t="s">
        <v>502</v>
      </c>
      <c r="B76" s="5" t="s">
        <v>345</v>
      </c>
      <c r="C76" s="87">
        <v>0</v>
      </c>
      <c r="D76" s="87">
        <v>0</v>
      </c>
      <c r="E76" s="87">
        <v>0</v>
      </c>
      <c r="F76" s="87">
        <f t="shared" si="3"/>
        <v>0</v>
      </c>
      <c r="G76" s="177"/>
      <c r="H76" s="176"/>
      <c r="I76" s="176"/>
      <c r="J76" s="176"/>
    </row>
    <row r="77" spans="1:10" x14ac:dyDescent="0.25">
      <c r="A77" s="34" t="s">
        <v>346</v>
      </c>
      <c r="B77" s="5" t="s">
        <v>347</v>
      </c>
      <c r="C77" s="87">
        <v>0</v>
      </c>
      <c r="D77" s="87">
        <v>0</v>
      </c>
      <c r="E77" s="87">
        <v>0</v>
      </c>
      <c r="F77" s="87">
        <f t="shared" si="3"/>
        <v>0</v>
      </c>
      <c r="G77" s="177"/>
      <c r="H77" s="176"/>
      <c r="I77" s="176"/>
      <c r="J77" s="176"/>
    </row>
    <row r="78" spans="1:10" x14ac:dyDescent="0.25">
      <c r="A78" s="13" t="s">
        <v>503</v>
      </c>
      <c r="B78" s="5" t="s">
        <v>348</v>
      </c>
      <c r="C78" s="87">
        <v>0</v>
      </c>
      <c r="D78" s="87">
        <v>0</v>
      </c>
      <c r="E78" s="87">
        <v>0</v>
      </c>
      <c r="F78" s="87">
        <f t="shared" si="3"/>
        <v>0</v>
      </c>
      <c r="G78" s="177"/>
      <c r="H78" s="176"/>
      <c r="I78" s="176"/>
      <c r="J78" s="176"/>
    </row>
    <row r="79" spans="1:10" x14ac:dyDescent="0.25">
      <c r="A79" s="34" t="s">
        <v>349</v>
      </c>
      <c r="B79" s="5" t="s">
        <v>350</v>
      </c>
      <c r="C79" s="87">
        <v>0</v>
      </c>
      <c r="D79" s="87">
        <v>0</v>
      </c>
      <c r="E79" s="87">
        <v>0</v>
      </c>
      <c r="F79" s="87">
        <f t="shared" si="3"/>
        <v>0</v>
      </c>
      <c r="G79" s="177"/>
      <c r="H79" s="176"/>
      <c r="I79" s="176"/>
      <c r="J79" s="176"/>
    </row>
    <row r="80" spans="1:10" s="89" customFormat="1" x14ac:dyDescent="0.25">
      <c r="A80" s="14" t="s">
        <v>521</v>
      </c>
      <c r="B80" s="7" t="s">
        <v>351</v>
      </c>
      <c r="C80" s="90">
        <f>SUM(C76:C79)</f>
        <v>0</v>
      </c>
      <c r="D80" s="90">
        <f>SUM(D76:D79)</f>
        <v>0</v>
      </c>
      <c r="E80" s="90">
        <f>SUM(E76:E79)</f>
        <v>0</v>
      </c>
      <c r="F80" s="90">
        <f t="shared" si="3"/>
        <v>0</v>
      </c>
      <c r="G80" s="174"/>
      <c r="H80" s="173"/>
      <c r="I80" s="173"/>
      <c r="J80" s="173"/>
    </row>
    <row r="81" spans="1:10" x14ac:dyDescent="0.25">
      <c r="A81" s="5" t="s">
        <v>629</v>
      </c>
      <c r="B81" s="5" t="s">
        <v>352</v>
      </c>
      <c r="C81" s="87">
        <v>69000000</v>
      </c>
      <c r="D81" s="87">
        <v>0</v>
      </c>
      <c r="E81" s="87">
        <v>0</v>
      </c>
      <c r="F81" s="87">
        <f t="shared" si="3"/>
        <v>69000000</v>
      </c>
      <c r="G81" s="177"/>
      <c r="H81" s="176"/>
      <c r="I81" s="176"/>
      <c r="J81" s="176"/>
    </row>
    <row r="82" spans="1:10" x14ac:dyDescent="0.25">
      <c r="A82" s="5" t="s">
        <v>630</v>
      </c>
      <c r="B82" s="5" t="s">
        <v>352</v>
      </c>
      <c r="C82" s="87">
        <v>0</v>
      </c>
      <c r="D82" s="87">
        <v>0</v>
      </c>
      <c r="E82" s="87">
        <v>0</v>
      </c>
      <c r="F82" s="87">
        <f t="shared" si="3"/>
        <v>0</v>
      </c>
      <c r="G82" s="177"/>
      <c r="H82" s="176"/>
      <c r="I82" s="176"/>
      <c r="J82" s="176"/>
    </row>
    <row r="83" spans="1:10" x14ac:dyDescent="0.25">
      <c r="A83" s="5" t="s">
        <v>627</v>
      </c>
      <c r="B83" s="5" t="s">
        <v>353</v>
      </c>
      <c r="C83" s="87">
        <v>0</v>
      </c>
      <c r="D83" s="87">
        <v>0</v>
      </c>
      <c r="E83" s="87">
        <v>0</v>
      </c>
      <c r="F83" s="87">
        <f t="shared" si="3"/>
        <v>0</v>
      </c>
      <c r="G83" s="177"/>
      <c r="H83" s="176"/>
      <c r="I83" s="176"/>
      <c r="J83" s="176"/>
    </row>
    <row r="84" spans="1:10" x14ac:dyDescent="0.25">
      <c r="A84" s="5" t="s">
        <v>628</v>
      </c>
      <c r="B84" s="5" t="s">
        <v>353</v>
      </c>
      <c r="C84" s="87">
        <v>0</v>
      </c>
      <c r="D84" s="87">
        <v>0</v>
      </c>
      <c r="E84" s="87">
        <v>0</v>
      </c>
      <c r="F84" s="87">
        <f t="shared" si="3"/>
        <v>0</v>
      </c>
      <c r="G84" s="177"/>
      <c r="H84" s="176"/>
      <c r="I84" s="176"/>
      <c r="J84" s="176"/>
    </row>
    <row r="85" spans="1:10" s="89" customFormat="1" x14ac:dyDescent="0.25">
      <c r="A85" s="7" t="s">
        <v>522</v>
      </c>
      <c r="B85" s="7" t="s">
        <v>354</v>
      </c>
      <c r="C85" s="90">
        <f>SUM(C81:C84)</f>
        <v>69000000</v>
      </c>
      <c r="D85" s="90">
        <f>SUM(D81:D84)</f>
        <v>0</v>
      </c>
      <c r="E85" s="90">
        <f>SUM(E81:E84)</f>
        <v>0</v>
      </c>
      <c r="F85" s="90">
        <f t="shared" si="3"/>
        <v>69000000</v>
      </c>
      <c r="G85" s="174"/>
      <c r="H85" s="173"/>
      <c r="I85" s="173"/>
      <c r="J85" s="173"/>
    </row>
    <row r="86" spans="1:10" s="89" customFormat="1" x14ac:dyDescent="0.25">
      <c r="A86" s="14" t="s">
        <v>355</v>
      </c>
      <c r="B86" s="7" t="s">
        <v>356</v>
      </c>
      <c r="C86" s="90">
        <v>0</v>
      </c>
      <c r="D86" s="90">
        <v>0</v>
      </c>
      <c r="E86" s="90">
        <v>0</v>
      </c>
      <c r="F86" s="90">
        <f t="shared" si="3"/>
        <v>0</v>
      </c>
      <c r="G86" s="174"/>
      <c r="H86" s="173"/>
      <c r="I86" s="173"/>
      <c r="J86" s="173"/>
    </row>
    <row r="87" spans="1:10" s="89" customFormat="1" x14ac:dyDescent="0.25">
      <c r="A87" s="14" t="s">
        <v>357</v>
      </c>
      <c r="B87" s="7" t="s">
        <v>358</v>
      </c>
      <c r="C87" s="90">
        <v>0</v>
      </c>
      <c r="D87" s="90">
        <v>0</v>
      </c>
      <c r="E87" s="90">
        <v>0</v>
      </c>
      <c r="F87" s="90">
        <f t="shared" si="3"/>
        <v>0</v>
      </c>
      <c r="G87" s="174"/>
      <c r="H87" s="173"/>
      <c r="I87" s="173"/>
      <c r="J87" s="173"/>
    </row>
    <row r="88" spans="1:10" s="89" customFormat="1" x14ac:dyDescent="0.25">
      <c r="A88" s="14" t="s">
        <v>359</v>
      </c>
      <c r="B88" s="7" t="s">
        <v>360</v>
      </c>
      <c r="C88" s="90">
        <v>0</v>
      </c>
      <c r="D88" s="90">
        <v>0</v>
      </c>
      <c r="E88" s="90">
        <v>0</v>
      </c>
      <c r="F88" s="90">
        <f t="shared" si="3"/>
        <v>0</v>
      </c>
      <c r="G88" s="174"/>
      <c r="H88" s="173"/>
      <c r="I88" s="173"/>
      <c r="J88" s="173"/>
    </row>
    <row r="89" spans="1:10" s="89" customFormat="1" x14ac:dyDescent="0.25">
      <c r="A89" s="14" t="s">
        <v>361</v>
      </c>
      <c r="B89" s="7" t="s">
        <v>362</v>
      </c>
      <c r="C89" s="90">
        <v>0</v>
      </c>
      <c r="D89" s="90">
        <v>0</v>
      </c>
      <c r="E89" s="90">
        <v>0</v>
      </c>
      <c r="F89" s="90">
        <f t="shared" si="3"/>
        <v>0</v>
      </c>
      <c r="G89" s="174"/>
      <c r="H89" s="173"/>
      <c r="I89" s="173"/>
      <c r="J89" s="173"/>
    </row>
    <row r="90" spans="1:10" s="89" customFormat="1" x14ac:dyDescent="0.25">
      <c r="A90" s="15" t="s">
        <v>504</v>
      </c>
      <c r="B90" s="7" t="s">
        <v>363</v>
      </c>
      <c r="C90" s="90">
        <v>0</v>
      </c>
      <c r="D90" s="90">
        <v>0</v>
      </c>
      <c r="E90" s="90">
        <v>0</v>
      </c>
      <c r="F90" s="90">
        <f t="shared" si="3"/>
        <v>0</v>
      </c>
      <c r="G90" s="174"/>
      <c r="H90" s="173"/>
      <c r="I90" s="173"/>
      <c r="J90" s="173"/>
    </row>
    <row r="91" spans="1:10" s="89" customFormat="1" ht="15.75" x14ac:dyDescent="0.25">
      <c r="A91" s="43" t="s">
        <v>523</v>
      </c>
      <c r="B91" s="36" t="s">
        <v>365</v>
      </c>
      <c r="C91" s="119">
        <f>C75+C80+C85+C86+C88+C87+C89+C90</f>
        <v>69000000</v>
      </c>
      <c r="D91" s="119">
        <f>D75+D80+D85+D86+D88+D87+D89+D90</f>
        <v>0</v>
      </c>
      <c r="E91" s="119">
        <f>E75+E80+E85+E86+E88+E87+E89+E90</f>
        <v>0</v>
      </c>
      <c r="F91" s="119">
        <f t="shared" si="3"/>
        <v>69000000</v>
      </c>
      <c r="G91" s="166"/>
      <c r="H91" s="165"/>
      <c r="I91" s="165"/>
      <c r="J91" s="165"/>
    </row>
    <row r="92" spans="1:10" x14ac:dyDescent="0.25">
      <c r="A92" s="13" t="s">
        <v>366</v>
      </c>
      <c r="B92" s="5" t="s">
        <v>367</v>
      </c>
      <c r="C92" s="87">
        <v>0</v>
      </c>
      <c r="D92" s="87">
        <v>0</v>
      </c>
      <c r="E92" s="87">
        <v>0</v>
      </c>
      <c r="F92" s="87">
        <f t="shared" si="3"/>
        <v>0</v>
      </c>
      <c r="G92" s="177"/>
      <c r="H92" s="176"/>
      <c r="I92" s="176"/>
      <c r="J92" s="176"/>
    </row>
    <row r="93" spans="1:10" x14ac:dyDescent="0.25">
      <c r="A93" s="13" t="s">
        <v>368</v>
      </c>
      <c r="B93" s="5" t="s">
        <v>369</v>
      </c>
      <c r="C93" s="87">
        <v>0</v>
      </c>
      <c r="D93" s="87">
        <v>0</v>
      </c>
      <c r="E93" s="87">
        <v>0</v>
      </c>
      <c r="F93" s="87">
        <f t="shared" si="3"/>
        <v>0</v>
      </c>
      <c r="G93" s="177"/>
      <c r="H93" s="176"/>
      <c r="I93" s="176"/>
      <c r="J93" s="176"/>
    </row>
    <row r="94" spans="1:10" x14ac:dyDescent="0.25">
      <c r="A94" s="34" t="s">
        <v>370</v>
      </c>
      <c r="B94" s="5" t="s">
        <v>371</v>
      </c>
      <c r="C94" s="87">
        <v>0</v>
      </c>
      <c r="D94" s="87">
        <v>0</v>
      </c>
      <c r="E94" s="87">
        <v>0</v>
      </c>
      <c r="F94" s="87">
        <f t="shared" si="3"/>
        <v>0</v>
      </c>
      <c r="G94" s="177"/>
      <c r="H94" s="176"/>
      <c r="I94" s="176"/>
      <c r="J94" s="176"/>
    </row>
    <row r="95" spans="1:10" x14ac:dyDescent="0.25">
      <c r="A95" s="34" t="s">
        <v>505</v>
      </c>
      <c r="B95" s="5" t="s">
        <v>372</v>
      </c>
      <c r="C95" s="87">
        <v>0</v>
      </c>
      <c r="D95" s="87">
        <v>0</v>
      </c>
      <c r="E95" s="87">
        <v>0</v>
      </c>
      <c r="F95" s="87">
        <f t="shared" si="3"/>
        <v>0</v>
      </c>
      <c r="G95" s="177"/>
      <c r="H95" s="176"/>
      <c r="I95" s="176"/>
      <c r="J95" s="176"/>
    </row>
    <row r="96" spans="1:10" s="89" customFormat="1" x14ac:dyDescent="0.25">
      <c r="A96" s="14" t="s">
        <v>524</v>
      </c>
      <c r="B96" s="7" t="s">
        <v>373</v>
      </c>
      <c r="C96" s="90">
        <v>0</v>
      </c>
      <c r="D96" s="90">
        <v>0</v>
      </c>
      <c r="E96" s="90">
        <v>0</v>
      </c>
      <c r="F96" s="90">
        <f t="shared" si="3"/>
        <v>0</v>
      </c>
      <c r="G96" s="174"/>
      <c r="H96" s="173"/>
      <c r="I96" s="173"/>
      <c r="J96" s="173"/>
    </row>
    <row r="97" spans="1:10" s="89" customFormat="1" x14ac:dyDescent="0.25">
      <c r="A97" s="15" t="s">
        <v>374</v>
      </c>
      <c r="B97" s="7" t="s">
        <v>375</v>
      </c>
      <c r="C97" s="90">
        <v>0</v>
      </c>
      <c r="D97" s="90">
        <v>0</v>
      </c>
      <c r="E97" s="90">
        <v>0</v>
      </c>
      <c r="F97" s="90">
        <f t="shared" si="3"/>
        <v>0</v>
      </c>
      <c r="G97" s="174"/>
      <c r="H97" s="173"/>
      <c r="I97" s="173"/>
      <c r="J97" s="173"/>
    </row>
    <row r="98" spans="1:10" s="89" customFormat="1" ht="15.75" x14ac:dyDescent="0.25">
      <c r="A98" s="137" t="s">
        <v>525</v>
      </c>
      <c r="B98" s="138" t="s">
        <v>376</v>
      </c>
      <c r="C98" s="146">
        <f>C91+C96+C97</f>
        <v>69000000</v>
      </c>
      <c r="D98" s="146">
        <f>D91+D96+D97</f>
        <v>0</v>
      </c>
      <c r="E98" s="146">
        <f>E91+E96+E97</f>
        <v>0</v>
      </c>
      <c r="F98" s="146">
        <f t="shared" si="3"/>
        <v>69000000</v>
      </c>
      <c r="G98" s="166"/>
      <c r="H98" s="165"/>
      <c r="I98" s="165"/>
      <c r="J98" s="165"/>
    </row>
    <row r="99" spans="1:10" s="89" customFormat="1" ht="17.25" x14ac:dyDescent="0.3">
      <c r="A99" s="140" t="s">
        <v>507</v>
      </c>
      <c r="B99" s="140"/>
      <c r="C99" s="141">
        <f>C69+C98</f>
        <v>90373144</v>
      </c>
      <c r="D99" s="141">
        <f>D69+D98</f>
        <v>0</v>
      </c>
      <c r="E99" s="141">
        <f>E69+E98</f>
        <v>5000</v>
      </c>
      <c r="F99" s="186">
        <f t="shared" si="3"/>
        <v>90378144</v>
      </c>
      <c r="G99" s="175"/>
      <c r="H99" s="172"/>
      <c r="I99" s="172"/>
      <c r="J99" s="178"/>
    </row>
    <row r="100" spans="1:10" x14ac:dyDescent="0.25">
      <c r="G100" s="78"/>
      <c r="H100" s="78"/>
      <c r="I100" s="78"/>
      <c r="J100" s="78"/>
    </row>
    <row r="101" spans="1:10" x14ac:dyDescent="0.25">
      <c r="G101" s="78"/>
      <c r="H101" s="78"/>
      <c r="I101" s="78"/>
      <c r="J101" s="78"/>
    </row>
    <row r="102" spans="1:10" x14ac:dyDescent="0.25">
      <c r="G102" s="78"/>
      <c r="H102" s="78"/>
      <c r="I102" s="78"/>
      <c r="J102" s="78"/>
    </row>
  </sheetData>
  <mergeCells count="5">
    <mergeCell ref="B1:F1"/>
    <mergeCell ref="G6:J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horizontalDpi="300" verticalDpi="300" r:id="rId1"/>
  <ignoredErrors>
    <ignoredError sqref="C33:E33" formulaRange="1"/>
    <ignoredError sqref="F51 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1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08" t="s">
        <v>699</v>
      </c>
      <c r="B1" s="208"/>
      <c r="C1" s="208"/>
      <c r="D1" s="208"/>
      <c r="E1" s="208"/>
    </row>
    <row r="3" spans="1:5" ht="21.75" customHeight="1" x14ac:dyDescent="0.25">
      <c r="A3" s="202" t="s">
        <v>691</v>
      </c>
      <c r="B3" s="207"/>
      <c r="C3" s="207"/>
      <c r="D3" s="207"/>
      <c r="E3" s="207"/>
    </row>
    <row r="4" spans="1:5" ht="26.25" customHeight="1" x14ac:dyDescent="0.25">
      <c r="A4" s="205" t="s">
        <v>673</v>
      </c>
      <c r="B4" s="203"/>
      <c r="C4" s="203"/>
      <c r="D4" s="203"/>
      <c r="E4" s="203"/>
    </row>
    <row r="6" spans="1:5" ht="30" x14ac:dyDescent="0.3">
      <c r="A6" s="2" t="s">
        <v>80</v>
      </c>
      <c r="B6" s="3" t="s">
        <v>81</v>
      </c>
      <c r="C6" s="100" t="s">
        <v>1</v>
      </c>
      <c r="D6" s="101" t="s">
        <v>2</v>
      </c>
    </row>
    <row r="7" spans="1:5" x14ac:dyDescent="0.25">
      <c r="A7" s="26"/>
      <c r="B7" s="26"/>
      <c r="C7" s="87"/>
      <c r="D7" s="87"/>
    </row>
    <row r="8" spans="1:5" x14ac:dyDescent="0.25">
      <c r="A8" s="26"/>
      <c r="B8" s="26"/>
      <c r="C8" s="87"/>
      <c r="D8" s="87"/>
    </row>
    <row r="9" spans="1:5" x14ac:dyDescent="0.25">
      <c r="A9" s="26"/>
      <c r="B9" s="26"/>
      <c r="C9" s="87"/>
      <c r="D9" s="87"/>
    </row>
    <row r="10" spans="1:5" x14ac:dyDescent="0.25">
      <c r="A10" s="26"/>
      <c r="B10" s="26"/>
      <c r="C10" s="87"/>
      <c r="D10" s="87"/>
    </row>
    <row r="11" spans="1:5" x14ac:dyDescent="0.25">
      <c r="A11" s="13" t="s">
        <v>183</v>
      </c>
      <c r="B11" s="6" t="s">
        <v>184</v>
      </c>
      <c r="C11" s="87"/>
      <c r="D11" s="87"/>
    </row>
    <row r="12" spans="1:5" x14ac:dyDescent="0.25">
      <c r="A12" s="13"/>
      <c r="B12" s="6"/>
      <c r="C12" s="87"/>
      <c r="D12" s="87"/>
    </row>
    <row r="13" spans="1:5" x14ac:dyDescent="0.25">
      <c r="A13" s="13"/>
      <c r="B13" s="6"/>
      <c r="C13" s="87"/>
      <c r="D13" s="87"/>
    </row>
    <row r="14" spans="1:5" x14ac:dyDescent="0.25">
      <c r="A14" s="13"/>
      <c r="B14" s="6"/>
      <c r="C14" s="87"/>
      <c r="D14" s="87"/>
    </row>
    <row r="15" spans="1:5" x14ac:dyDescent="0.25">
      <c r="A15" s="13"/>
      <c r="B15" s="6"/>
      <c r="C15" s="87"/>
      <c r="D15" s="87"/>
    </row>
    <row r="16" spans="1:5" x14ac:dyDescent="0.25">
      <c r="A16" s="13" t="s">
        <v>419</v>
      </c>
      <c r="B16" s="6" t="s">
        <v>185</v>
      </c>
      <c r="C16" s="87">
        <v>1000000</v>
      </c>
      <c r="D16" s="87">
        <v>1000000</v>
      </c>
    </row>
    <row r="17" spans="1:5" x14ac:dyDescent="0.25">
      <c r="A17" s="13"/>
      <c r="B17" s="6"/>
      <c r="C17" s="87"/>
      <c r="D17" s="87"/>
    </row>
    <row r="18" spans="1:5" x14ac:dyDescent="0.25">
      <c r="A18" s="13"/>
      <c r="B18" s="6"/>
      <c r="C18" s="87"/>
      <c r="D18" s="87"/>
    </row>
    <row r="19" spans="1:5" x14ac:dyDescent="0.25">
      <c r="A19" s="13"/>
      <c r="B19" s="6"/>
      <c r="C19" s="87"/>
      <c r="D19" s="87"/>
    </row>
    <row r="20" spans="1:5" x14ac:dyDescent="0.25">
      <c r="A20" s="13"/>
      <c r="B20" s="6"/>
      <c r="C20" s="87"/>
      <c r="D20" s="87"/>
    </row>
    <row r="21" spans="1:5" x14ac:dyDescent="0.25">
      <c r="A21" s="5" t="s">
        <v>186</v>
      </c>
      <c r="B21" s="6" t="s">
        <v>187</v>
      </c>
      <c r="C21" s="87"/>
      <c r="D21" s="130">
        <v>0</v>
      </c>
    </row>
    <row r="22" spans="1:5" x14ac:dyDescent="0.25">
      <c r="A22" s="5" t="s">
        <v>666</v>
      </c>
      <c r="B22" s="6"/>
      <c r="C22" s="87">
        <v>0</v>
      </c>
      <c r="D22" s="87">
        <f>SUM(C22)</f>
        <v>0</v>
      </c>
    </row>
    <row r="23" spans="1:5" x14ac:dyDescent="0.25">
      <c r="A23" s="5" t="s">
        <v>665</v>
      </c>
      <c r="B23" s="6"/>
      <c r="C23" s="87">
        <v>0</v>
      </c>
      <c r="D23" s="87">
        <f>SUM(C23)</f>
        <v>0</v>
      </c>
      <c r="E23" s="128"/>
    </row>
    <row r="24" spans="1:5" x14ac:dyDescent="0.25">
      <c r="A24" s="5" t="s">
        <v>667</v>
      </c>
      <c r="B24" s="6"/>
      <c r="C24" s="87">
        <v>0</v>
      </c>
      <c r="D24" s="87">
        <f>SUM(C24)</f>
        <v>0</v>
      </c>
    </row>
    <row r="25" spans="1:5" x14ac:dyDescent="0.25">
      <c r="A25" s="13" t="s">
        <v>188</v>
      </c>
      <c r="B25" s="6" t="s">
        <v>189</v>
      </c>
      <c r="C25" s="118">
        <v>400000</v>
      </c>
      <c r="D25" s="130">
        <v>400000</v>
      </c>
    </row>
    <row r="26" spans="1:5" x14ac:dyDescent="0.25">
      <c r="B26" s="6"/>
      <c r="C26" s="87"/>
      <c r="D26" s="87"/>
    </row>
    <row r="27" spans="1:5" x14ac:dyDescent="0.25">
      <c r="A27" s="13"/>
      <c r="B27" s="6"/>
      <c r="C27" s="87"/>
      <c r="D27" s="87"/>
    </row>
    <row r="28" spans="1:5" x14ac:dyDescent="0.25">
      <c r="A28" s="13" t="s">
        <v>190</v>
      </c>
      <c r="B28" s="6" t="s">
        <v>191</v>
      </c>
      <c r="C28" s="87"/>
      <c r="D28" s="87"/>
    </row>
    <row r="29" spans="1:5" x14ac:dyDescent="0.25">
      <c r="A29" s="13"/>
      <c r="B29" s="6"/>
      <c r="C29" s="87"/>
      <c r="D29" s="87"/>
    </row>
    <row r="30" spans="1:5" x14ac:dyDescent="0.25">
      <c r="A30" s="13"/>
      <c r="B30" s="6"/>
      <c r="C30" s="87"/>
      <c r="D30" s="87"/>
    </row>
    <row r="31" spans="1:5" x14ac:dyDescent="0.25">
      <c r="A31" s="5" t="s">
        <v>192</v>
      </c>
      <c r="B31" s="6" t="s">
        <v>193</v>
      </c>
      <c r="C31" s="87"/>
      <c r="D31" s="87"/>
    </row>
    <row r="32" spans="1:5" x14ac:dyDescent="0.25">
      <c r="A32" s="5" t="s">
        <v>194</v>
      </c>
      <c r="B32" s="6" t="s">
        <v>195</v>
      </c>
      <c r="C32" s="118">
        <v>110000</v>
      </c>
      <c r="D32" s="108">
        <f>SUM(C32)</f>
        <v>110000</v>
      </c>
    </row>
    <row r="33" spans="1:5" s="89" customFormat="1" ht="15.75" x14ac:dyDescent="0.25">
      <c r="A33" s="20" t="s">
        <v>420</v>
      </c>
      <c r="B33" s="9" t="s">
        <v>196</v>
      </c>
      <c r="C33" s="126">
        <f>SUM(C16+C21+C25+C28+C31+C32)</f>
        <v>1510000</v>
      </c>
      <c r="D33" s="126">
        <f>SUM(D16+D21+D25+D32)</f>
        <v>1510000</v>
      </c>
    </row>
    <row r="34" spans="1:5" ht="15.75" x14ac:dyDescent="0.25">
      <c r="A34" s="24"/>
      <c r="B34" s="8"/>
      <c r="C34" s="87"/>
      <c r="D34" s="87"/>
    </row>
    <row r="35" spans="1:5" x14ac:dyDescent="0.25">
      <c r="A35" s="5" t="s">
        <v>668</v>
      </c>
      <c r="B35" s="8"/>
      <c r="C35" s="87">
        <v>0</v>
      </c>
      <c r="D35" s="87">
        <f>SUM(C35)</f>
        <v>0</v>
      </c>
    </row>
    <row r="36" spans="1:5" x14ac:dyDescent="0.25">
      <c r="A36" s="5" t="s">
        <v>669</v>
      </c>
      <c r="B36" s="8"/>
      <c r="C36" s="87">
        <v>0</v>
      </c>
      <c r="D36" s="87">
        <f>SUM(C36)</f>
        <v>0</v>
      </c>
    </row>
    <row r="37" spans="1:5" x14ac:dyDescent="0.25">
      <c r="A37" s="5" t="s">
        <v>670</v>
      </c>
      <c r="B37" s="8"/>
      <c r="C37" s="87">
        <v>0</v>
      </c>
      <c r="D37" s="87">
        <f>SUM(C37)</f>
        <v>0</v>
      </c>
      <c r="E37" s="128"/>
    </row>
    <row r="38" spans="1:5" x14ac:dyDescent="0.25">
      <c r="A38" s="13" t="s">
        <v>197</v>
      </c>
      <c r="B38" s="6" t="s">
        <v>198</v>
      </c>
      <c r="C38" s="118">
        <v>48796062</v>
      </c>
      <c r="D38" s="108">
        <v>48796062</v>
      </c>
    </row>
    <row r="39" spans="1:5" x14ac:dyDescent="0.25">
      <c r="A39" s="13"/>
      <c r="B39" s="6"/>
      <c r="C39" s="87"/>
      <c r="D39" s="87"/>
    </row>
    <row r="40" spans="1:5" x14ac:dyDescent="0.25">
      <c r="A40" s="13"/>
      <c r="B40" s="6"/>
      <c r="C40" s="87"/>
      <c r="D40" s="87"/>
    </row>
    <row r="41" spans="1:5" x14ac:dyDescent="0.25">
      <c r="A41" s="13"/>
      <c r="B41" s="6"/>
      <c r="C41" s="87"/>
      <c r="D41" s="87"/>
    </row>
    <row r="42" spans="1:5" x14ac:dyDescent="0.25">
      <c r="A42" s="13"/>
      <c r="B42" s="6"/>
      <c r="C42" s="87"/>
      <c r="D42" s="87"/>
    </row>
    <row r="43" spans="1:5" x14ac:dyDescent="0.25">
      <c r="A43" s="13" t="s">
        <v>199</v>
      </c>
      <c r="B43" s="6" t="s">
        <v>200</v>
      </c>
      <c r="C43" s="87"/>
      <c r="D43" s="87"/>
    </row>
    <row r="44" spans="1:5" x14ac:dyDescent="0.25">
      <c r="A44" s="13"/>
      <c r="B44" s="6"/>
      <c r="C44" s="87"/>
      <c r="D44" s="87"/>
    </row>
    <row r="45" spans="1:5" x14ac:dyDescent="0.25">
      <c r="A45" s="13"/>
      <c r="B45" s="6"/>
      <c r="C45" s="87"/>
      <c r="D45" s="87"/>
    </row>
    <row r="46" spans="1:5" x14ac:dyDescent="0.25">
      <c r="A46" s="13"/>
      <c r="B46" s="6"/>
      <c r="C46" s="87"/>
      <c r="D46" s="87"/>
    </row>
    <row r="47" spans="1:5" x14ac:dyDescent="0.25">
      <c r="A47" s="13"/>
      <c r="B47" s="6"/>
      <c r="C47" s="87"/>
      <c r="D47" s="87"/>
    </row>
    <row r="48" spans="1:5" x14ac:dyDescent="0.25">
      <c r="A48" s="13" t="s">
        <v>201</v>
      </c>
      <c r="B48" s="6" t="s">
        <v>202</v>
      </c>
      <c r="C48" s="87">
        <v>0</v>
      </c>
      <c r="D48" s="130">
        <v>0</v>
      </c>
    </row>
    <row r="49" spans="1:5" x14ac:dyDescent="0.25">
      <c r="A49" s="13" t="s">
        <v>203</v>
      </c>
      <c r="B49" s="6" t="s">
        <v>204</v>
      </c>
      <c r="C49" s="87">
        <v>13174921</v>
      </c>
      <c r="D49" s="130">
        <v>13174921</v>
      </c>
    </row>
    <row r="50" spans="1:5" s="89" customFormat="1" ht="15.75" x14ac:dyDescent="0.25">
      <c r="A50" s="20" t="s">
        <v>421</v>
      </c>
      <c r="B50" s="9" t="s">
        <v>205</v>
      </c>
      <c r="C50" s="120">
        <f>SUM(C34:C49)</f>
        <v>61970983</v>
      </c>
      <c r="D50" s="120">
        <f>SUM(D35:D49)</f>
        <v>61970983</v>
      </c>
    </row>
    <row r="53" spans="1:5" x14ac:dyDescent="0.25">
      <c r="A53" s="92" t="s">
        <v>632</v>
      </c>
      <c r="B53" s="92" t="s">
        <v>648</v>
      </c>
      <c r="C53" s="92" t="s">
        <v>633</v>
      </c>
      <c r="D53" s="92" t="s">
        <v>634</v>
      </c>
      <c r="E53" s="124" t="s">
        <v>635</v>
      </c>
    </row>
    <row r="54" spans="1:5" x14ac:dyDescent="0.25">
      <c r="A54" s="102"/>
      <c r="B54" s="102"/>
      <c r="C54" s="125"/>
      <c r="D54" s="125"/>
      <c r="E54" s="122"/>
    </row>
    <row r="55" spans="1:5" x14ac:dyDescent="0.25">
      <c r="A55" s="102"/>
      <c r="B55" s="102"/>
      <c r="C55" s="125"/>
      <c r="D55" s="125"/>
      <c r="E55" s="122"/>
    </row>
    <row r="56" spans="1:5" x14ac:dyDescent="0.25">
      <c r="A56" s="102"/>
      <c r="B56" s="102"/>
      <c r="C56" s="125"/>
      <c r="D56" s="125"/>
      <c r="E56" s="122"/>
    </row>
    <row r="57" spans="1:5" x14ac:dyDescent="0.25">
      <c r="A57" s="102"/>
      <c r="B57" s="102"/>
      <c r="C57" s="125"/>
      <c r="D57" s="125"/>
      <c r="E57" s="122"/>
    </row>
    <row r="58" spans="1:5" x14ac:dyDescent="0.25">
      <c r="A58" s="13" t="s">
        <v>183</v>
      </c>
      <c r="B58" s="6" t="s">
        <v>184</v>
      </c>
      <c r="C58" s="125"/>
      <c r="D58" s="125"/>
      <c r="E58" s="122"/>
    </row>
    <row r="59" spans="1:5" x14ac:dyDescent="0.25">
      <c r="A59" s="13"/>
      <c r="B59" s="6"/>
      <c r="C59" s="125"/>
      <c r="D59" s="125"/>
      <c r="E59" s="122"/>
    </row>
    <row r="60" spans="1:5" x14ac:dyDescent="0.25">
      <c r="A60" s="13"/>
      <c r="B60" s="6"/>
      <c r="C60" s="125"/>
      <c r="D60" s="125"/>
      <c r="E60" s="122"/>
    </row>
    <row r="61" spans="1:5" x14ac:dyDescent="0.25">
      <c r="A61" s="13"/>
      <c r="B61" s="6"/>
      <c r="C61" s="125"/>
      <c r="D61" s="125"/>
      <c r="E61" s="122"/>
    </row>
    <row r="62" spans="1:5" x14ac:dyDescent="0.25">
      <c r="A62" s="13"/>
      <c r="B62" s="6"/>
      <c r="C62" s="125"/>
      <c r="D62" s="125"/>
      <c r="E62" s="122"/>
    </row>
    <row r="63" spans="1:5" x14ac:dyDescent="0.25">
      <c r="A63" s="13" t="s">
        <v>419</v>
      </c>
      <c r="B63" s="6" t="s">
        <v>185</v>
      </c>
      <c r="C63" s="187">
        <v>1000000</v>
      </c>
      <c r="D63" s="125"/>
      <c r="E63" s="183">
        <v>1000000</v>
      </c>
    </row>
    <row r="64" spans="1:5" x14ac:dyDescent="0.25">
      <c r="A64" s="13"/>
      <c r="B64" s="6"/>
      <c r="C64" s="125"/>
      <c r="D64" s="125"/>
      <c r="E64" s="122"/>
    </row>
    <row r="65" spans="1:5" x14ac:dyDescent="0.25">
      <c r="A65" s="13"/>
      <c r="B65" s="6"/>
      <c r="C65" s="125"/>
      <c r="D65" s="125"/>
      <c r="E65" s="122"/>
    </row>
    <row r="66" spans="1:5" x14ac:dyDescent="0.25">
      <c r="A66" s="13"/>
      <c r="B66" s="6"/>
      <c r="C66" s="125"/>
      <c r="D66" s="125"/>
      <c r="E66" s="122"/>
    </row>
    <row r="67" spans="1:5" x14ac:dyDescent="0.25">
      <c r="A67" s="13"/>
      <c r="B67" s="6"/>
      <c r="C67" s="125"/>
      <c r="D67" s="125"/>
      <c r="E67" s="122"/>
    </row>
    <row r="68" spans="1:5" x14ac:dyDescent="0.25">
      <c r="A68" s="5" t="s">
        <v>186</v>
      </c>
      <c r="B68" s="6" t="s">
        <v>187</v>
      </c>
      <c r="C68" s="125">
        <v>0</v>
      </c>
      <c r="D68" s="125"/>
      <c r="E68" s="122">
        <v>0</v>
      </c>
    </row>
    <row r="69" spans="1:5" x14ac:dyDescent="0.25">
      <c r="A69" s="5"/>
      <c r="B69" s="6"/>
      <c r="C69" s="125"/>
      <c r="D69" s="125"/>
      <c r="E69" s="122"/>
    </row>
    <row r="70" spans="1:5" x14ac:dyDescent="0.25">
      <c r="A70" s="5"/>
      <c r="B70" s="6"/>
      <c r="C70" s="107"/>
      <c r="D70" s="107"/>
      <c r="E70" s="107"/>
    </row>
    <row r="71" spans="1:5" x14ac:dyDescent="0.25">
      <c r="A71" s="13" t="s">
        <v>188</v>
      </c>
      <c r="B71" s="6" t="s">
        <v>189</v>
      </c>
      <c r="C71" s="180">
        <v>400000</v>
      </c>
      <c r="D71" s="180">
        <v>110000</v>
      </c>
      <c r="E71" s="180">
        <f>SUM(C71:D71)</f>
        <v>510000</v>
      </c>
    </row>
    <row r="72" spans="1:5" s="89" customFormat="1" ht="15.75" x14ac:dyDescent="0.25">
      <c r="A72" s="20" t="s">
        <v>420</v>
      </c>
      <c r="B72" s="9" t="s">
        <v>196</v>
      </c>
      <c r="C72" s="181">
        <f>SUM(C54:C71)</f>
        <v>1400000</v>
      </c>
      <c r="D72" s="181">
        <f>SUM(D54:D71)</f>
        <v>110000</v>
      </c>
      <c r="E72" s="181">
        <f>SUM(E54:E71)</f>
        <v>1510000</v>
      </c>
    </row>
    <row r="73" spans="1:5" ht="15.75" x14ac:dyDescent="0.25">
      <c r="A73" s="24"/>
      <c r="B73" s="8"/>
      <c r="C73" s="125"/>
      <c r="D73" s="125"/>
      <c r="E73" s="122"/>
    </row>
    <row r="74" spans="1:5" ht="15.75" x14ac:dyDescent="0.25">
      <c r="A74" s="24"/>
      <c r="B74" s="8"/>
      <c r="C74" s="125"/>
      <c r="D74" s="125"/>
      <c r="E74" s="122"/>
    </row>
    <row r="75" spans="1:5" s="123" customFormat="1" x14ac:dyDescent="0.25">
      <c r="A75" s="13" t="s">
        <v>646</v>
      </c>
      <c r="B75" s="6"/>
      <c r="C75" s="125"/>
      <c r="D75" s="125"/>
      <c r="E75" s="122"/>
    </row>
    <row r="76" spans="1:5" ht="15.75" x14ac:dyDescent="0.25">
      <c r="A76" s="24"/>
      <c r="B76" s="8"/>
      <c r="C76" s="125"/>
      <c r="D76" s="125"/>
      <c r="E76" s="122"/>
    </row>
    <row r="77" spans="1:5" x14ac:dyDescent="0.25">
      <c r="A77" s="13" t="s">
        <v>197</v>
      </c>
      <c r="B77" s="6" t="s">
        <v>198</v>
      </c>
      <c r="C77" s="130">
        <v>48796062</v>
      </c>
      <c r="D77" s="187">
        <v>13174921</v>
      </c>
      <c r="E77" s="183">
        <f>SUM(C77:D77)</f>
        <v>61970983</v>
      </c>
    </row>
    <row r="78" spans="1:5" x14ac:dyDescent="0.25">
      <c r="A78" s="13"/>
      <c r="B78" s="6"/>
      <c r="C78" s="125"/>
      <c r="D78" s="125"/>
      <c r="E78" s="122"/>
    </row>
    <row r="79" spans="1:5" x14ac:dyDescent="0.25">
      <c r="A79" s="13"/>
      <c r="B79" s="6"/>
      <c r="C79" s="125"/>
      <c r="D79" s="125"/>
      <c r="E79" s="122"/>
    </row>
    <row r="80" spans="1:5" x14ac:dyDescent="0.25">
      <c r="A80" s="13"/>
      <c r="B80" s="6"/>
      <c r="C80" s="125"/>
      <c r="D80" s="125"/>
      <c r="E80" s="122"/>
    </row>
    <row r="81" spans="1:5" x14ac:dyDescent="0.25">
      <c r="A81" s="13"/>
      <c r="B81" s="6"/>
      <c r="C81" s="125"/>
      <c r="D81" s="125"/>
      <c r="E81" s="122"/>
    </row>
    <row r="82" spans="1:5" x14ac:dyDescent="0.25">
      <c r="A82" s="13" t="s">
        <v>199</v>
      </c>
      <c r="B82" s="6" t="s">
        <v>200</v>
      </c>
      <c r="C82" s="125"/>
      <c r="D82" s="125"/>
      <c r="E82" s="122"/>
    </row>
    <row r="83" spans="1:5" x14ac:dyDescent="0.25">
      <c r="A83" s="13"/>
      <c r="B83" s="6"/>
      <c r="C83" s="125"/>
      <c r="D83" s="125"/>
      <c r="E83" s="122"/>
    </row>
    <row r="84" spans="1:5" x14ac:dyDescent="0.25">
      <c r="A84" s="13"/>
      <c r="B84" s="6"/>
      <c r="C84" s="125"/>
      <c r="D84" s="125"/>
      <c r="E84" s="122"/>
    </row>
    <row r="85" spans="1:5" x14ac:dyDescent="0.25">
      <c r="A85" s="13"/>
      <c r="B85" s="6"/>
      <c r="C85" s="125"/>
      <c r="D85" s="125"/>
      <c r="E85" s="122"/>
    </row>
    <row r="86" spans="1:5" x14ac:dyDescent="0.25">
      <c r="A86" s="13"/>
      <c r="B86" s="6"/>
      <c r="C86" s="125"/>
      <c r="D86" s="125"/>
      <c r="E86" s="122"/>
    </row>
    <row r="87" spans="1:5" x14ac:dyDescent="0.25">
      <c r="A87" s="13" t="s">
        <v>201</v>
      </c>
      <c r="B87" s="6" t="s">
        <v>202</v>
      </c>
      <c r="C87" s="116">
        <v>0</v>
      </c>
      <c r="D87" s="116"/>
      <c r="E87" s="150">
        <v>0</v>
      </c>
    </row>
    <row r="88" spans="1:5" s="89" customFormat="1" ht="15.75" x14ac:dyDescent="0.25">
      <c r="A88" s="20" t="s">
        <v>421</v>
      </c>
      <c r="B88" s="9" t="s">
        <v>205</v>
      </c>
      <c r="C88" s="189">
        <f>SUM(C73:C87)</f>
        <v>48796062</v>
      </c>
      <c r="D88" s="188">
        <f>SUM(D77:D87)</f>
        <v>13174921</v>
      </c>
      <c r="E88" s="190">
        <f>SUM(E74:E87)</f>
        <v>61970983</v>
      </c>
    </row>
    <row r="89" spans="1:5" x14ac:dyDescent="0.25">
      <c r="A89" s="88"/>
      <c r="B89" s="88"/>
      <c r="C89" s="88"/>
      <c r="D89" s="88"/>
    </row>
    <row r="90" spans="1:5" x14ac:dyDescent="0.25">
      <c r="A90" s="88"/>
      <c r="B90" s="88"/>
      <c r="C90" s="88"/>
      <c r="D90" s="88"/>
    </row>
    <row r="91" spans="1:5" x14ac:dyDescent="0.25">
      <c r="A91" s="88"/>
      <c r="B91" s="88"/>
      <c r="C91" s="88"/>
      <c r="D91" s="88"/>
    </row>
    <row r="92" spans="1:5" x14ac:dyDescent="0.25">
      <c r="A92" s="88"/>
      <c r="B92" s="88"/>
      <c r="C92" s="88"/>
      <c r="D92" s="88"/>
    </row>
    <row r="93" spans="1:5" x14ac:dyDescent="0.25">
      <c r="A93" s="88"/>
      <c r="B93" s="88"/>
      <c r="C93" s="88"/>
      <c r="D93" s="88"/>
    </row>
    <row r="94" spans="1:5" x14ac:dyDescent="0.25">
      <c r="A94" s="88"/>
      <c r="B94" s="88"/>
      <c r="C94" s="88"/>
      <c r="D94" s="88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08" t="s">
        <v>700</v>
      </c>
      <c r="D1" s="208"/>
      <c r="E1" s="208"/>
    </row>
    <row r="3" spans="1:5" ht="25.5" customHeight="1" x14ac:dyDescent="0.25">
      <c r="A3" s="202" t="s">
        <v>691</v>
      </c>
      <c r="B3" s="207"/>
      <c r="C3" s="207"/>
      <c r="D3" s="207"/>
      <c r="E3" s="207"/>
    </row>
    <row r="4" spans="1:5" ht="23.25" customHeight="1" x14ac:dyDescent="0.25">
      <c r="A4" s="212" t="s">
        <v>579</v>
      </c>
      <c r="B4" s="213"/>
      <c r="C4" s="213"/>
      <c r="D4" s="213"/>
      <c r="E4" s="213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578</v>
      </c>
      <c r="B7" s="51" t="s">
        <v>625</v>
      </c>
      <c r="C7" s="51" t="s">
        <v>626</v>
      </c>
      <c r="D7" s="51" t="s">
        <v>626</v>
      </c>
      <c r="E7" s="59" t="s">
        <v>2</v>
      </c>
    </row>
    <row r="8" spans="1:5" ht="15" customHeight="1" x14ac:dyDescent="0.25">
      <c r="A8" s="51" t="s">
        <v>552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553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554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555</v>
      </c>
      <c r="B11" s="52"/>
      <c r="C11" s="52"/>
      <c r="D11" s="52"/>
      <c r="E11" s="26">
        <f t="shared" si="0"/>
        <v>0</v>
      </c>
    </row>
    <row r="12" spans="1:5" s="89" customFormat="1" ht="15" customHeight="1" x14ac:dyDescent="0.25">
      <c r="A12" s="50" t="s">
        <v>573</v>
      </c>
      <c r="B12" s="93">
        <f>SUM(B8:B11)</f>
        <v>0</v>
      </c>
      <c r="C12" s="93">
        <f>SUM(C8:C11)</f>
        <v>0</v>
      </c>
      <c r="D12" s="93">
        <f>SUM(D8:D11)</f>
        <v>0</v>
      </c>
      <c r="E12" s="94">
        <f t="shared" si="0"/>
        <v>0</v>
      </c>
    </row>
    <row r="13" spans="1:5" ht="15" customHeight="1" x14ac:dyDescent="0.25">
      <c r="A13" s="51" t="s">
        <v>556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557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558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559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560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561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562</v>
      </c>
      <c r="B19" s="52"/>
      <c r="C19" s="52"/>
      <c r="D19" s="52"/>
      <c r="E19" s="26">
        <f t="shared" si="0"/>
        <v>0</v>
      </c>
    </row>
    <row r="20" spans="1:5" s="89" customFormat="1" ht="15" customHeight="1" x14ac:dyDescent="0.25">
      <c r="A20" s="50" t="s">
        <v>574</v>
      </c>
      <c r="B20" s="93">
        <f>SUM(B13:B19)</f>
        <v>0</v>
      </c>
      <c r="C20" s="93">
        <f>SUM(C13:C19)</f>
        <v>0</v>
      </c>
      <c r="D20" s="93">
        <f>SUM(D13:D19)</f>
        <v>0</v>
      </c>
      <c r="E20" s="94">
        <f t="shared" si="0"/>
        <v>0</v>
      </c>
    </row>
    <row r="21" spans="1:5" ht="15" customHeight="1" x14ac:dyDescent="0.25">
      <c r="A21" s="51" t="s">
        <v>563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564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565</v>
      </c>
      <c r="B23" s="52">
        <v>1</v>
      </c>
      <c r="C23" s="52"/>
      <c r="D23" s="52"/>
      <c r="E23" s="26">
        <f t="shared" si="0"/>
        <v>1</v>
      </c>
    </row>
    <row r="24" spans="1:5" s="89" customFormat="1" ht="15" customHeight="1" x14ac:dyDescent="0.25">
      <c r="A24" s="50" t="s">
        <v>575</v>
      </c>
      <c r="B24" s="93">
        <f>SUM(B21:B23)</f>
        <v>2</v>
      </c>
      <c r="C24" s="93">
        <f>SUM(C21:C23)</f>
        <v>0</v>
      </c>
      <c r="D24" s="93">
        <f>SUM(D21:D23)</f>
        <v>0</v>
      </c>
      <c r="E24" s="94">
        <f t="shared" si="0"/>
        <v>2</v>
      </c>
    </row>
    <row r="25" spans="1:5" ht="15" customHeight="1" x14ac:dyDescent="0.25">
      <c r="A25" s="51" t="s">
        <v>566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567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568</v>
      </c>
      <c r="B27" s="52">
        <v>0</v>
      </c>
      <c r="C27" s="52"/>
      <c r="D27" s="52"/>
      <c r="E27" s="26">
        <f t="shared" si="0"/>
        <v>0</v>
      </c>
    </row>
    <row r="28" spans="1:5" s="89" customFormat="1" ht="15" customHeight="1" x14ac:dyDescent="0.25">
      <c r="A28" s="50" t="s">
        <v>576</v>
      </c>
      <c r="B28" s="93">
        <f>SUM(B25:B27)</f>
        <v>5</v>
      </c>
      <c r="C28" s="93">
        <f>SUM(C25:C27)</f>
        <v>0</v>
      </c>
      <c r="D28" s="93">
        <f>SUM(D25:D27)</f>
        <v>0</v>
      </c>
      <c r="E28" s="94">
        <f t="shared" si="0"/>
        <v>5</v>
      </c>
    </row>
    <row r="29" spans="1:5" s="89" customFormat="1" ht="37.5" customHeight="1" x14ac:dyDescent="0.25">
      <c r="A29" s="50" t="s">
        <v>577</v>
      </c>
      <c r="B29" s="68">
        <f>SUM(B28,B24,B20,B12)</f>
        <v>7</v>
      </c>
      <c r="C29" s="68">
        <f>SUM(C28,C24,C20,C12)</f>
        <v>0</v>
      </c>
      <c r="D29" s="68">
        <f>SUM(D28,D24,D20,D12)</f>
        <v>0</v>
      </c>
      <c r="E29" s="94">
        <f t="shared" si="0"/>
        <v>7</v>
      </c>
    </row>
    <row r="30" spans="1:5" ht="30" customHeight="1" x14ac:dyDescent="0.25">
      <c r="A30" s="51" t="s">
        <v>569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570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571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572</v>
      </c>
      <c r="B33" s="52"/>
      <c r="C33" s="52"/>
      <c r="D33" s="52"/>
      <c r="E33" s="26">
        <f t="shared" si="0"/>
        <v>0</v>
      </c>
    </row>
    <row r="34" spans="1:5" s="89" customFormat="1" ht="33" customHeight="1" x14ac:dyDescent="0.25">
      <c r="A34" s="50" t="s">
        <v>44</v>
      </c>
      <c r="B34" s="93">
        <f>SUM(B30:B33)</f>
        <v>0</v>
      </c>
      <c r="C34" s="93">
        <f>SUM(C30:C33)</f>
        <v>0</v>
      </c>
      <c r="D34" s="93">
        <f>SUM(D30:D33)</f>
        <v>0</v>
      </c>
      <c r="E34" s="94">
        <f t="shared" si="0"/>
        <v>0</v>
      </c>
    </row>
    <row r="35" spans="1:5" x14ac:dyDescent="0.25">
      <c r="A35" s="209"/>
      <c r="B35" s="210"/>
      <c r="C35" s="210"/>
      <c r="D35" s="210"/>
    </row>
    <row r="36" spans="1:5" x14ac:dyDescent="0.25">
      <c r="A36" s="211"/>
      <c r="B36" s="210"/>
      <c r="C36" s="210"/>
      <c r="D36" s="210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8" t="s">
        <v>701</v>
      </c>
      <c r="B1" s="208"/>
    </row>
    <row r="3" spans="1:7" ht="27" customHeight="1" x14ac:dyDescent="0.25">
      <c r="A3" s="202" t="s">
        <v>691</v>
      </c>
      <c r="B3" s="207"/>
    </row>
    <row r="4" spans="1:7" ht="71.25" customHeight="1" x14ac:dyDescent="0.25">
      <c r="A4" s="212" t="s">
        <v>674</v>
      </c>
      <c r="B4" s="212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650</v>
      </c>
      <c r="B7" s="38" t="s">
        <v>9</v>
      </c>
    </row>
    <row r="8" spans="1:7" hidden="1" x14ac:dyDescent="0.25">
      <c r="A8" s="37" t="s">
        <v>62</v>
      </c>
      <c r="B8" s="37"/>
    </row>
    <row r="9" spans="1:7" hidden="1" x14ac:dyDescent="0.25">
      <c r="A9" s="62" t="s">
        <v>63</v>
      </c>
      <c r="B9" s="37"/>
    </row>
    <row r="10" spans="1:7" hidden="1" x14ac:dyDescent="0.25">
      <c r="A10" s="37" t="s">
        <v>64</v>
      </c>
      <c r="B10" s="109"/>
    </row>
    <row r="11" spans="1:7" hidden="1" x14ac:dyDescent="0.25">
      <c r="A11" s="37" t="s">
        <v>65</v>
      </c>
      <c r="B11" s="109"/>
    </row>
    <row r="12" spans="1:7" hidden="1" x14ac:dyDescent="0.25">
      <c r="A12" s="37" t="s">
        <v>66</v>
      </c>
      <c r="B12" s="109"/>
    </row>
    <row r="13" spans="1:7" hidden="1" x14ac:dyDescent="0.25">
      <c r="A13" s="37" t="s">
        <v>67</v>
      </c>
      <c r="B13" s="109"/>
    </row>
    <row r="14" spans="1:7" hidden="1" x14ac:dyDescent="0.25">
      <c r="A14" s="37" t="s">
        <v>68</v>
      </c>
      <c r="B14" s="109"/>
    </row>
    <row r="15" spans="1:7" hidden="1" x14ac:dyDescent="0.25">
      <c r="A15" s="37" t="s">
        <v>69</v>
      </c>
      <c r="B15" s="109"/>
    </row>
    <row r="16" spans="1:7" s="89" customFormat="1" hidden="1" x14ac:dyDescent="0.25">
      <c r="A16" s="95" t="s">
        <v>12</v>
      </c>
      <c r="B16" s="110"/>
    </row>
    <row r="17" spans="1:2" ht="30" hidden="1" x14ac:dyDescent="0.25">
      <c r="A17" s="63" t="s">
        <v>4</v>
      </c>
      <c r="B17" s="109"/>
    </row>
    <row r="18" spans="1:2" ht="30" hidden="1" x14ac:dyDescent="0.25">
      <c r="A18" s="63" t="s">
        <v>5</v>
      </c>
      <c r="B18" s="109"/>
    </row>
    <row r="19" spans="1:2" hidden="1" x14ac:dyDescent="0.25">
      <c r="A19" s="64" t="s">
        <v>6</v>
      </c>
      <c r="B19" s="37"/>
    </row>
    <row r="20" spans="1:2" hidden="1" x14ac:dyDescent="0.25">
      <c r="A20" s="64" t="s">
        <v>7</v>
      </c>
      <c r="B20" s="37"/>
    </row>
    <row r="21" spans="1:2" hidden="1" x14ac:dyDescent="0.25">
      <c r="A21" s="37" t="s">
        <v>10</v>
      </c>
      <c r="B21" s="37"/>
    </row>
    <row r="22" spans="1:2" s="89" customFormat="1" hidden="1" x14ac:dyDescent="0.25">
      <c r="A22" s="43" t="s">
        <v>8</v>
      </c>
      <c r="B22" s="92"/>
    </row>
    <row r="23" spans="1:2" s="89" customFormat="1" ht="31.5" hidden="1" x14ac:dyDescent="0.25">
      <c r="A23" s="65" t="s">
        <v>11</v>
      </c>
      <c r="B23" s="23"/>
    </row>
    <row r="24" spans="1:2" s="89" customFormat="1" ht="15.75" hidden="1" x14ac:dyDescent="0.25">
      <c r="A24" s="91" t="s">
        <v>551</v>
      </c>
      <c r="B24" s="91"/>
    </row>
    <row r="25" spans="1:2" hidden="1" x14ac:dyDescent="0.25"/>
    <row r="26" spans="1:2" hidden="1" x14ac:dyDescent="0.25"/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62</v>
      </c>
      <c r="B28" s="37"/>
    </row>
    <row r="29" spans="1:2" x14ac:dyDescent="0.25">
      <c r="A29" s="62" t="s">
        <v>63</v>
      </c>
      <c r="B29" s="37"/>
    </row>
    <row r="30" spans="1:2" x14ac:dyDescent="0.25">
      <c r="A30" s="37" t="s">
        <v>64</v>
      </c>
      <c r="B30" s="37"/>
    </row>
    <row r="31" spans="1:2" x14ac:dyDescent="0.25">
      <c r="A31" s="37" t="s">
        <v>65</v>
      </c>
      <c r="B31" s="37"/>
    </row>
    <row r="32" spans="1:2" x14ac:dyDescent="0.25">
      <c r="A32" s="37" t="s">
        <v>66</v>
      </c>
      <c r="B32" s="37"/>
    </row>
    <row r="33" spans="1:2" x14ac:dyDescent="0.25">
      <c r="A33" s="37" t="s">
        <v>67</v>
      </c>
      <c r="B33" s="37"/>
    </row>
    <row r="34" spans="1:2" x14ac:dyDescent="0.25">
      <c r="A34" s="37" t="s">
        <v>68</v>
      </c>
      <c r="B34" s="37"/>
    </row>
    <row r="35" spans="1:2" x14ac:dyDescent="0.25">
      <c r="A35" s="37" t="s">
        <v>69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551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B1" zoomScale="90" zoomScaleNormal="9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00" t="s">
        <v>702</v>
      </c>
      <c r="I1" s="200"/>
      <c r="J1" s="200"/>
    </row>
    <row r="2" spans="1:12" ht="46.5" customHeight="1" x14ac:dyDescent="0.25">
      <c r="A2" s="202" t="s">
        <v>691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2" ht="16.5" customHeight="1" x14ac:dyDescent="0.25">
      <c r="A3" s="205" t="s">
        <v>45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2" ht="18" x14ac:dyDescent="0.25">
      <c r="A4" s="98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8" t="s">
        <v>1</v>
      </c>
    </row>
    <row r="6" spans="1:12" ht="60" x14ac:dyDescent="0.3">
      <c r="A6" s="2" t="s">
        <v>80</v>
      </c>
      <c r="B6" s="3" t="s">
        <v>81</v>
      </c>
      <c r="C6" s="85" t="s">
        <v>636</v>
      </c>
      <c r="D6" s="85" t="s">
        <v>639</v>
      </c>
      <c r="E6" s="85" t="s">
        <v>640</v>
      </c>
      <c r="F6" s="85" t="s">
        <v>641</v>
      </c>
      <c r="G6" s="85" t="s">
        <v>644</v>
      </c>
      <c r="H6" s="85" t="s">
        <v>637</v>
      </c>
      <c r="I6" s="85" t="s">
        <v>638</v>
      </c>
      <c r="J6" s="85" t="s">
        <v>642</v>
      </c>
    </row>
    <row r="7" spans="1:12" ht="25.5" x14ac:dyDescent="0.25">
      <c r="A7" s="102"/>
      <c r="B7" s="102"/>
      <c r="C7" s="102"/>
      <c r="D7" s="102"/>
      <c r="E7" s="102"/>
      <c r="F7" s="55" t="s">
        <v>645</v>
      </c>
      <c r="G7" s="54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2"/>
    </row>
    <row r="11" spans="1:12" x14ac:dyDescent="0.25">
      <c r="A11" s="13" t="s">
        <v>183</v>
      </c>
      <c r="B11" s="6" t="s">
        <v>184</v>
      </c>
      <c r="C11" s="102"/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419</v>
      </c>
      <c r="B16" s="6" t="s">
        <v>185</v>
      </c>
      <c r="C16" s="102"/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186</v>
      </c>
      <c r="B21" s="6" t="s">
        <v>187</v>
      </c>
      <c r="C21" s="102"/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11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11"/>
    </row>
    <row r="24" spans="1:10" x14ac:dyDescent="0.25">
      <c r="A24" s="13" t="s">
        <v>188</v>
      </c>
      <c r="B24" s="6" t="s">
        <v>189</v>
      </c>
      <c r="C24" s="102"/>
      <c r="D24" s="102"/>
      <c r="E24" s="102"/>
      <c r="F24" s="102"/>
      <c r="G24" s="102"/>
      <c r="H24" s="102"/>
      <c r="I24" s="102"/>
      <c r="J24" s="111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190</v>
      </c>
      <c r="B27" s="6" t="s">
        <v>191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192</v>
      </c>
      <c r="B30" s="6" t="s">
        <v>193</v>
      </c>
      <c r="C30" s="102"/>
      <c r="D30" s="102"/>
      <c r="E30" s="102"/>
      <c r="F30" s="102"/>
      <c r="G30" s="102"/>
      <c r="H30" s="102"/>
      <c r="I30" s="102"/>
      <c r="J30" s="102"/>
    </row>
    <row r="31" spans="1:10" s="89" customFormat="1" x14ac:dyDescent="0.25">
      <c r="A31" s="5" t="s">
        <v>194</v>
      </c>
      <c r="B31" s="6" t="s">
        <v>195</v>
      </c>
      <c r="C31" s="102"/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420</v>
      </c>
      <c r="B32" s="9" t="s">
        <v>196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197</v>
      </c>
      <c r="B37" s="6" t="s">
        <v>198</v>
      </c>
      <c r="C37" s="102"/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199</v>
      </c>
      <c r="B42" s="6" t="s">
        <v>200</v>
      </c>
      <c r="C42" s="102"/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201</v>
      </c>
      <c r="B47" s="6" t="s">
        <v>202</v>
      </c>
      <c r="C47" s="102"/>
      <c r="D47" s="102"/>
      <c r="E47" s="102"/>
      <c r="F47" s="102"/>
      <c r="G47" s="102"/>
      <c r="H47" s="102"/>
      <c r="I47" s="102"/>
      <c r="J47" s="102"/>
    </row>
    <row r="48" spans="1:10" s="89" customFormat="1" x14ac:dyDescent="0.25">
      <c r="A48" s="13" t="s">
        <v>203</v>
      </c>
      <c r="B48" s="6" t="s">
        <v>204</v>
      </c>
      <c r="C48" s="102"/>
      <c r="D48" s="102"/>
      <c r="E48" s="102"/>
      <c r="F48" s="102"/>
      <c r="G48" s="102"/>
      <c r="H48" s="102"/>
      <c r="I48" s="102"/>
      <c r="J48" s="102"/>
    </row>
    <row r="49" spans="1:10" s="89" customFormat="1" ht="15.75" x14ac:dyDescent="0.25">
      <c r="A49" s="20" t="s">
        <v>421</v>
      </c>
      <c r="B49" s="9" t="s">
        <v>205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52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5" t="s">
        <v>53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5" t="s">
        <v>53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5" t="s">
        <v>53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51</v>
      </c>
    </row>
    <row r="57" spans="1:10" x14ac:dyDescent="0.25">
      <c r="A57" s="83"/>
    </row>
    <row r="58" spans="1:10" ht="25.5" x14ac:dyDescent="0.25">
      <c r="A58" s="82" t="s">
        <v>58</v>
      </c>
    </row>
    <row r="59" spans="1:10" ht="51" x14ac:dyDescent="0.25">
      <c r="A59" s="82" t="s">
        <v>46</v>
      </c>
    </row>
    <row r="60" spans="1:10" ht="25.5" x14ac:dyDescent="0.25">
      <c r="A60" s="82" t="s">
        <v>47</v>
      </c>
    </row>
    <row r="61" spans="1:10" ht="25.5" x14ac:dyDescent="0.25">
      <c r="A61" s="82" t="s">
        <v>48</v>
      </c>
    </row>
    <row r="62" spans="1:10" ht="38.25" x14ac:dyDescent="0.25">
      <c r="A62" s="82" t="s">
        <v>49</v>
      </c>
    </row>
    <row r="63" spans="1:10" ht="25.5" x14ac:dyDescent="0.25">
      <c r="A63" s="82" t="s">
        <v>50</v>
      </c>
    </row>
    <row r="64" spans="1:10" ht="38.25" x14ac:dyDescent="0.25">
      <c r="A64" s="82" t="s">
        <v>59</v>
      </c>
    </row>
    <row r="65" spans="1:1" ht="51" x14ac:dyDescent="0.25">
      <c r="A65" s="104" t="s">
        <v>60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9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00" t="s">
        <v>703</v>
      </c>
      <c r="F1" s="200"/>
      <c r="G1" s="200"/>
      <c r="H1" s="200"/>
    </row>
    <row r="3" spans="1:9" ht="25.5" customHeight="1" x14ac:dyDescent="0.25">
      <c r="A3" s="202" t="s">
        <v>691</v>
      </c>
      <c r="B3" s="207"/>
      <c r="C3" s="207"/>
      <c r="D3" s="207"/>
      <c r="E3" s="207"/>
      <c r="F3" s="207"/>
      <c r="G3" s="207"/>
      <c r="H3" s="207"/>
    </row>
    <row r="4" spans="1:9" ht="82.5" customHeight="1" x14ac:dyDescent="0.25">
      <c r="A4" s="205" t="s">
        <v>675</v>
      </c>
      <c r="B4" s="205"/>
      <c r="C4" s="205"/>
      <c r="D4" s="205"/>
      <c r="E4" s="205"/>
      <c r="F4" s="205"/>
      <c r="G4" s="205"/>
      <c r="H4" s="205"/>
    </row>
    <row r="5" spans="1:9" ht="20.25" customHeight="1" x14ac:dyDescent="0.25">
      <c r="A5" s="56"/>
      <c r="B5" s="105"/>
      <c r="C5" s="105"/>
      <c r="D5" s="105"/>
      <c r="E5" s="105"/>
      <c r="F5" s="105"/>
      <c r="G5" s="105"/>
      <c r="H5" s="105"/>
    </row>
    <row r="6" spans="1:9" x14ac:dyDescent="0.25">
      <c r="A6" s="88" t="s">
        <v>1</v>
      </c>
      <c r="F6" s="215" t="s">
        <v>649</v>
      </c>
      <c r="G6" s="216"/>
      <c r="H6" s="216"/>
      <c r="I6" s="217"/>
    </row>
    <row r="7" spans="1:9" ht="86.25" customHeight="1" x14ac:dyDescent="0.3">
      <c r="A7" s="2" t="s">
        <v>80</v>
      </c>
      <c r="B7" s="3" t="s">
        <v>81</v>
      </c>
      <c r="C7" s="85" t="s">
        <v>637</v>
      </c>
      <c r="D7" s="85" t="s">
        <v>638</v>
      </c>
      <c r="E7" s="85" t="s">
        <v>643</v>
      </c>
      <c r="F7" s="106">
        <v>2020</v>
      </c>
      <c r="G7" s="106">
        <v>2021</v>
      </c>
      <c r="H7" s="106">
        <v>2022</v>
      </c>
      <c r="I7" s="106">
        <v>2023</v>
      </c>
    </row>
    <row r="8" spans="1:9" x14ac:dyDescent="0.25">
      <c r="A8" s="21" t="s">
        <v>500</v>
      </c>
      <c r="B8" s="5" t="s">
        <v>340</v>
      </c>
      <c r="C8" s="103"/>
      <c r="D8" s="103"/>
      <c r="E8" s="54"/>
      <c r="F8" s="102"/>
      <c r="G8" s="102"/>
      <c r="H8" s="102"/>
      <c r="I8" s="102"/>
    </row>
    <row r="9" spans="1:9" x14ac:dyDescent="0.25">
      <c r="A9" s="47" t="s">
        <v>219</v>
      </c>
      <c r="B9" s="47" t="s">
        <v>340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341</v>
      </c>
      <c r="B10" s="5" t="s">
        <v>342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548</v>
      </c>
      <c r="B11" s="5" t="s">
        <v>343</v>
      </c>
      <c r="C11" s="103"/>
      <c r="D11" s="103"/>
      <c r="E11" s="113"/>
      <c r="F11" s="102"/>
      <c r="G11" s="102"/>
      <c r="H11" s="102"/>
      <c r="I11" s="102"/>
    </row>
    <row r="12" spans="1:9" x14ac:dyDescent="0.25">
      <c r="A12" s="47" t="s">
        <v>219</v>
      </c>
      <c r="B12" s="47" t="s">
        <v>343</v>
      </c>
      <c r="C12" s="102"/>
      <c r="D12" s="102"/>
      <c r="E12" s="102"/>
      <c r="F12" s="102"/>
      <c r="G12" s="102"/>
      <c r="H12" s="102"/>
      <c r="I12" s="102"/>
    </row>
    <row r="13" spans="1:9" s="89" customFormat="1" x14ac:dyDescent="0.25">
      <c r="A13" s="11" t="s">
        <v>520</v>
      </c>
      <c r="B13" s="7" t="s">
        <v>344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549</v>
      </c>
      <c r="B14" s="5" t="s">
        <v>345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227</v>
      </c>
      <c r="B15" s="47" t="s">
        <v>345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346</v>
      </c>
      <c r="B16" s="5" t="s">
        <v>347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550</v>
      </c>
      <c r="B17" s="5" t="s">
        <v>348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228</v>
      </c>
      <c r="B18" s="47" t="s">
        <v>348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349</v>
      </c>
      <c r="B19" s="5" t="s">
        <v>350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521</v>
      </c>
      <c r="B20" s="7" t="s">
        <v>351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366</v>
      </c>
      <c r="B21" s="5" t="s">
        <v>367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368</v>
      </c>
      <c r="B22" s="5" t="s">
        <v>369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370</v>
      </c>
      <c r="B23" s="5" t="s">
        <v>371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505</v>
      </c>
      <c r="B24" s="5" t="s">
        <v>372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253</v>
      </c>
      <c r="B25" s="47" t="s">
        <v>372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254</v>
      </c>
      <c r="B26" s="47" t="s">
        <v>372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255</v>
      </c>
      <c r="B27" s="48" t="s">
        <v>372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524</v>
      </c>
      <c r="B28" s="36" t="s">
        <v>373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25">
      <c r="A30" s="2" t="s">
        <v>80</v>
      </c>
      <c r="B30" s="3" t="s">
        <v>81</v>
      </c>
      <c r="C30" s="106" t="s">
        <v>692</v>
      </c>
      <c r="D30" s="106" t="s">
        <v>693</v>
      </c>
      <c r="E30" s="106" t="s">
        <v>694</v>
      </c>
      <c r="F30" s="106" t="s">
        <v>695</v>
      </c>
    </row>
    <row r="31" spans="1:9" s="89" customFormat="1" ht="26.25" x14ac:dyDescent="0.25">
      <c r="A31" s="84" t="s">
        <v>36</v>
      </c>
      <c r="B31" s="36"/>
      <c r="C31" s="94"/>
      <c r="D31" s="94"/>
      <c r="E31" s="94"/>
      <c r="F31" s="94"/>
    </row>
    <row r="32" spans="1:9" ht="15.75" x14ac:dyDescent="0.3">
      <c r="A32" s="85" t="s">
        <v>56</v>
      </c>
      <c r="B32" s="36" t="s">
        <v>309</v>
      </c>
      <c r="C32" s="183">
        <v>7872570</v>
      </c>
      <c r="D32" s="183">
        <v>2340000</v>
      </c>
      <c r="E32" s="183">
        <v>2350000</v>
      </c>
      <c r="F32" s="183">
        <v>2380000</v>
      </c>
    </row>
    <row r="33" spans="1:6" ht="45" x14ac:dyDescent="0.3">
      <c r="A33" s="85" t="s">
        <v>33</v>
      </c>
      <c r="B33" s="36"/>
      <c r="C33" s="183"/>
      <c r="D33" s="183"/>
      <c r="E33" s="183"/>
      <c r="F33" s="183"/>
    </row>
    <row r="34" spans="1:6" ht="15.75" x14ac:dyDescent="0.3">
      <c r="A34" s="85" t="s">
        <v>34</v>
      </c>
      <c r="B34" s="36"/>
      <c r="C34" s="183"/>
      <c r="D34" s="183"/>
      <c r="E34" s="183"/>
      <c r="F34" s="183"/>
    </row>
    <row r="35" spans="1:6" ht="30.75" customHeight="1" x14ac:dyDescent="0.3">
      <c r="A35" s="85" t="s">
        <v>35</v>
      </c>
      <c r="B35" s="36"/>
      <c r="C35" s="183"/>
      <c r="D35" s="183"/>
      <c r="E35" s="183"/>
      <c r="F35" s="183"/>
    </row>
    <row r="36" spans="1:6" ht="15.75" x14ac:dyDescent="0.3">
      <c r="A36" s="85" t="s">
        <v>57</v>
      </c>
      <c r="B36" s="36" t="s">
        <v>309</v>
      </c>
      <c r="C36" s="183">
        <v>297576</v>
      </c>
      <c r="D36" s="183">
        <v>20000</v>
      </c>
      <c r="E36" s="183">
        <v>20000</v>
      </c>
      <c r="F36" s="183">
        <v>20000</v>
      </c>
    </row>
    <row r="37" spans="1:6" ht="21" customHeight="1" x14ac:dyDescent="0.3">
      <c r="A37" s="85" t="s">
        <v>55</v>
      </c>
      <c r="B37" s="36"/>
      <c r="C37" s="183"/>
      <c r="D37" s="183"/>
      <c r="E37" s="183"/>
      <c r="F37" s="183"/>
    </row>
    <row r="38" spans="1:6" s="89" customFormat="1" x14ac:dyDescent="0.25">
      <c r="A38" s="22" t="s">
        <v>24</v>
      </c>
      <c r="B38" s="36"/>
      <c r="C38" s="182">
        <f>SUM(C32:C37)</f>
        <v>8170146</v>
      </c>
      <c r="D38" s="182">
        <f>SUM(D32:D37)</f>
        <v>2360000</v>
      </c>
      <c r="E38" s="182">
        <f t="shared" ref="E38:F38" si="0">SUM(E32:E37)</f>
        <v>2370000</v>
      </c>
      <c r="F38" s="182">
        <f t="shared" si="0"/>
        <v>2400000</v>
      </c>
    </row>
    <row r="39" spans="1:6" x14ac:dyDescent="0.25">
      <c r="A39" s="79"/>
      <c r="B39" s="80"/>
    </row>
    <row r="40" spans="1:6" x14ac:dyDescent="0.25">
      <c r="A40" s="79"/>
      <c r="B40" s="80"/>
    </row>
    <row r="41" spans="1:6" x14ac:dyDescent="0.25">
      <c r="A41" s="214" t="s">
        <v>54</v>
      </c>
      <c r="B41" s="214"/>
      <c r="C41" s="214"/>
      <c r="D41" s="214"/>
      <c r="E41" s="214"/>
    </row>
    <row r="42" spans="1:6" x14ac:dyDescent="0.25">
      <c r="A42" s="214"/>
      <c r="B42" s="214"/>
      <c r="C42" s="214"/>
      <c r="D42" s="214"/>
      <c r="E42" s="214"/>
    </row>
    <row r="43" spans="1:6" ht="27.75" customHeight="1" x14ac:dyDescent="0.25">
      <c r="A43" s="214"/>
      <c r="B43" s="214"/>
      <c r="C43" s="214"/>
      <c r="D43" s="214"/>
      <c r="E43" s="214"/>
    </row>
    <row r="44" spans="1:6" x14ac:dyDescent="0.25">
      <c r="A44" s="79"/>
      <c r="B44" s="80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2"/>
  <sheetViews>
    <sheetView workbookViewId="0">
      <selection activeCell="L13" sqref="L1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208" t="s">
        <v>710</v>
      </c>
      <c r="B1" s="208"/>
      <c r="C1" s="208"/>
      <c r="D1" s="208"/>
    </row>
    <row r="3" spans="1:4" ht="24" customHeight="1" x14ac:dyDescent="0.25">
      <c r="A3" s="202" t="s">
        <v>691</v>
      </c>
      <c r="B3" s="207"/>
      <c r="C3" s="207"/>
      <c r="D3" s="207"/>
    </row>
    <row r="4" spans="1:4" ht="23.25" customHeight="1" x14ac:dyDescent="0.25">
      <c r="A4" s="212" t="s">
        <v>676</v>
      </c>
      <c r="B4" s="203"/>
      <c r="C4" s="203"/>
      <c r="D4" s="203"/>
    </row>
    <row r="5" spans="1:4" ht="18" x14ac:dyDescent="0.25">
      <c r="A5" s="42"/>
    </row>
    <row r="7" spans="1:4" ht="30" x14ac:dyDescent="0.3">
      <c r="A7" s="2" t="s">
        <v>80</v>
      </c>
      <c r="B7" s="3" t="s">
        <v>81</v>
      </c>
      <c r="C7" s="53" t="s">
        <v>1</v>
      </c>
      <c r="D7" s="59" t="s">
        <v>2</v>
      </c>
    </row>
    <row r="8" spans="1:4" x14ac:dyDescent="0.25">
      <c r="A8" s="26"/>
      <c r="B8" s="26"/>
      <c r="C8" s="26"/>
      <c r="D8" s="26"/>
    </row>
    <row r="9" spans="1:4" x14ac:dyDescent="0.25">
      <c r="A9" s="26"/>
      <c r="B9" s="26"/>
      <c r="C9" s="26"/>
      <c r="D9" s="26"/>
    </row>
    <row r="10" spans="1:4" s="89" customFormat="1" x14ac:dyDescent="0.25">
      <c r="A10" s="15" t="s">
        <v>631</v>
      </c>
      <c r="B10" s="8" t="s">
        <v>656</v>
      </c>
      <c r="C10" s="191">
        <v>1657915</v>
      </c>
      <c r="D10" s="126">
        <f>SUM(C10:C10)</f>
        <v>1657915</v>
      </c>
    </row>
    <row r="11" spans="1:4" x14ac:dyDescent="0.25">
      <c r="A11" s="15"/>
      <c r="B11" s="8"/>
      <c r="C11" s="26"/>
      <c r="D11" s="26"/>
    </row>
    <row r="12" spans="1:4" s="89" customFormat="1" x14ac:dyDescent="0.25">
      <c r="A12" s="15" t="s">
        <v>654</v>
      </c>
      <c r="B12" s="8" t="s">
        <v>656</v>
      </c>
      <c r="C12" s="94"/>
      <c r="D12" s="94"/>
    </row>
  </sheetData>
  <mergeCells count="3">
    <mergeCell ref="A3:D3"/>
    <mergeCell ref="A4:D4"/>
    <mergeCell ref="A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15</vt:i4>
      </vt:variant>
    </vt:vector>
  </HeadingPairs>
  <TitlesOfParts>
    <vt:vector size="3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  <vt:lpstr>'2.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2021-01-26T09:09:03Z</cp:lastPrinted>
  <dcterms:created xsi:type="dcterms:W3CDTF">2014-01-03T21:48:14Z</dcterms:created>
  <dcterms:modified xsi:type="dcterms:W3CDTF">2021-01-26T09:09:07Z</dcterms:modified>
</cp:coreProperties>
</file>